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000" windowHeight="4335" activeTab="3"/>
  </bookViews>
  <sheets>
    <sheet name="sintetico" sheetId="1" r:id="rId1"/>
    <sheet name="costi" sheetId="2" r:id="rId2"/>
    <sheet name="ricavi" sheetId="3" r:id="rId3"/>
    <sheet name="cassa" sheetId="4" r:id="rId4"/>
  </sheets>
  <definedNames>
    <definedName name="_xlnm.Print_Area" localSheetId="1">'costi'!$A$1:$G$152</definedName>
    <definedName name="_xlnm.Print_Area" localSheetId="2">'ricavi'!$A$2:$G$70</definedName>
    <definedName name="_xlnm.Print_Area" localSheetId="0">'sintetico'!$A$1:$G$66</definedName>
    <definedName name="_xlnm.Print_Titles" localSheetId="1">'costi'!$1:$5</definedName>
    <definedName name="_xlnm.Print_Titles" localSheetId="2">'ricavi'!$2:$5</definedName>
  </definedNames>
  <calcPr fullCalcOnLoad="1"/>
</workbook>
</file>

<file path=xl/sharedStrings.xml><?xml version="1.0" encoding="utf-8"?>
<sst xmlns="http://schemas.openxmlformats.org/spreadsheetml/2006/main" count="267" uniqueCount="202">
  <si>
    <t>COSTI</t>
  </si>
  <si>
    <t>DESCRIZIONE</t>
  </si>
  <si>
    <t>PRESTAZIONI PREVIDENZIALI E ASSISTENZIALI</t>
  </si>
  <si>
    <t>Pensioni di vecchiaia</t>
  </si>
  <si>
    <t>Pensioni di anzianità</t>
  </si>
  <si>
    <t>Pensioni di invalidità</t>
  </si>
  <si>
    <t>Pensioni di inabilità</t>
  </si>
  <si>
    <t>Pensioni di reversibilità/indirette</t>
  </si>
  <si>
    <t>Indennità di maternità</t>
  </si>
  <si>
    <t>COMPENSI PROFESSIONALI E LAV. AUTONOMO</t>
  </si>
  <si>
    <t xml:space="preserve">PERSONALE </t>
  </si>
  <si>
    <t>Oneri per attività formativa</t>
  </si>
  <si>
    <t>Servizio sostitutivo mensa</t>
  </si>
  <si>
    <t>Vestiario e divise</t>
  </si>
  <si>
    <t>MATERIALI SUSSIDIARI E DI CONSUMO</t>
  </si>
  <si>
    <t>Materiali di consumo, stampati e cancelleria</t>
  </si>
  <si>
    <t>UTENZE VARIE</t>
  </si>
  <si>
    <t>Acqua sede</t>
  </si>
  <si>
    <t>Energia elettrica sede</t>
  </si>
  <si>
    <t>SERVIZI VARI</t>
  </si>
  <si>
    <t>Premi per assicurazioni</t>
  </si>
  <si>
    <t>Pubblicità</t>
  </si>
  <si>
    <t>Oneri di rappresentanza</t>
  </si>
  <si>
    <t>Organizzaz. e partecipaz.a convegni e manifestaz.similari</t>
  </si>
  <si>
    <t>Realizzo entrate</t>
  </si>
  <si>
    <t>SPESE PUBBLICAZIONE PERIODICO</t>
  </si>
  <si>
    <t>ONERI TRIBUTARI</t>
  </si>
  <si>
    <t>Altre imposte e tasse</t>
  </si>
  <si>
    <t>ONERI FINANZIARI</t>
  </si>
  <si>
    <t>Interessi passivi restituzione contributi</t>
  </si>
  <si>
    <t>Altri interessi passivi</t>
  </si>
  <si>
    <t>Scarto di negoziazione su titoli</t>
  </si>
  <si>
    <t>ALTRI COSTI</t>
  </si>
  <si>
    <t xml:space="preserve">Vigilanza, custodia e pulizia sede </t>
  </si>
  <si>
    <t>Libri, riviste e altre pubblicazioni</t>
  </si>
  <si>
    <t>Spese speciali funzioni consigli provinciali</t>
  </si>
  <si>
    <t>AMMORTAMENTI E SVALUTAZIONI</t>
  </si>
  <si>
    <t>Immobili (3%)</t>
  </si>
  <si>
    <t>Automezzi (20%)</t>
  </si>
  <si>
    <t>Macchine Ufficio Elettroniche (18%)</t>
  </si>
  <si>
    <t>Impianti, Attrezzature e Macchinari Specifici (20%)</t>
  </si>
  <si>
    <t>Mobili e Macchine Ufficio (12%)</t>
  </si>
  <si>
    <t>Impianti, Attrezzature e Macchinari Generici (15%)</t>
  </si>
  <si>
    <t>Accantonam. fondo svalutazione crediti</t>
  </si>
  <si>
    <t>Accantonam. fondo per oneri presunti  prestaz. previdenziali</t>
  </si>
  <si>
    <t>ONERI STRAORDINARI</t>
  </si>
  <si>
    <t xml:space="preserve">Sopravvenienze passive </t>
  </si>
  <si>
    <t>RETTIFICHE DI VALORE</t>
  </si>
  <si>
    <t>RETTIFICHE DI RICAVI</t>
  </si>
  <si>
    <t>TOTALE COSTI</t>
  </si>
  <si>
    <t>AVANZO D'ESERCIZIO</t>
  </si>
  <si>
    <t>TOTALE A PAREGGIO</t>
  </si>
  <si>
    <t>RICAVI</t>
  </si>
  <si>
    <t>CONTRIBUTI</t>
  </si>
  <si>
    <t>Contributi soggettivi</t>
  </si>
  <si>
    <t>Contributi integrativi</t>
  </si>
  <si>
    <t>Contributi di maternità</t>
  </si>
  <si>
    <t>Contributi di ricongiunzione:trasferim. da altri enti</t>
  </si>
  <si>
    <t>Contributi di ricongiunzione: onere a carico degli iscritti</t>
  </si>
  <si>
    <t>CANONI DI LOCAZIONE</t>
  </si>
  <si>
    <t>Locazioni di immobili</t>
  </si>
  <si>
    <t>Recuperi e rimborsi da locatari</t>
  </si>
  <si>
    <t>INTERESSI E PROVENTI FINANZIARI DIVERSI</t>
  </si>
  <si>
    <t>Proventi da  partecipazioni in imprese controllate</t>
  </si>
  <si>
    <t>Proventi da partecipazioni  in imprese collegate</t>
  </si>
  <si>
    <t>Interessi attivi su altri titoli</t>
  </si>
  <si>
    <t>Interessi attivi su depositi bancari e postali</t>
  </si>
  <si>
    <t>Interessi di mora diversi</t>
  </si>
  <si>
    <t xml:space="preserve"> </t>
  </si>
  <si>
    <t>Altri proventi</t>
  </si>
  <si>
    <t>PROVENTI STRAORDINARI</t>
  </si>
  <si>
    <t xml:space="preserve">Sopravvenienze attive </t>
  </si>
  <si>
    <t>RETTIFICHE DI COSTI</t>
  </si>
  <si>
    <t>Rimborso somme  L.140/85</t>
  </si>
  <si>
    <t>TOTALE RICAVI</t>
  </si>
  <si>
    <t>Prestazioni previdenziali e assistenziali</t>
  </si>
  <si>
    <t>Contributi</t>
  </si>
  <si>
    <t>Organi di amministrazione e di controllo</t>
  </si>
  <si>
    <t>Canoni di locazione</t>
  </si>
  <si>
    <t>Compensi professionali e lav.autonomo</t>
  </si>
  <si>
    <t>Interessi e prov. finanz. diversi</t>
  </si>
  <si>
    <t>Personale</t>
  </si>
  <si>
    <t>Proventi straordinari</t>
  </si>
  <si>
    <t>Materiali sussidiari e di consumo</t>
  </si>
  <si>
    <t>Rettifiche di valore</t>
  </si>
  <si>
    <t>Utenze varie</t>
  </si>
  <si>
    <t>Rettifiche di costi</t>
  </si>
  <si>
    <t>Servizi vari</t>
  </si>
  <si>
    <t>Spese pubblicazione periodico</t>
  </si>
  <si>
    <t>Oneri tributari</t>
  </si>
  <si>
    <t>Oneri finanziari</t>
  </si>
  <si>
    <t>Altri costi</t>
  </si>
  <si>
    <t>Ammortamenti e svalutazioni</t>
  </si>
  <si>
    <t>Oneri straordinari</t>
  </si>
  <si>
    <t>Rettifiche di ricavi</t>
  </si>
  <si>
    <t xml:space="preserve">Indennità missioni </t>
  </si>
  <si>
    <t xml:space="preserve">Minusvalenze </t>
  </si>
  <si>
    <t xml:space="preserve">Restituzione contributi non dovuti </t>
  </si>
  <si>
    <t>Plusvalenze</t>
  </si>
  <si>
    <t>Recuperi e rimborsi da Concessionari</t>
  </si>
  <si>
    <t>Rimborso spese missioni</t>
  </si>
  <si>
    <t>Restituzioni e rimborsi a Concessionari</t>
  </si>
  <si>
    <t>USCITE</t>
  </si>
  <si>
    <t>ENTRATE</t>
  </si>
  <si>
    <t>Manutenzione  straord. Immobili</t>
  </si>
  <si>
    <t>Gas per riscaldamento  sede</t>
  </si>
  <si>
    <t>Oneri per attività sociali e convenzioni a favore di dipendenti</t>
  </si>
  <si>
    <t>Altri proventi da partecipazioni</t>
  </si>
  <si>
    <t>Interessi su mutui e prestiti al personale</t>
  </si>
  <si>
    <t>Rivalutazione del patrimonio immobiliare</t>
  </si>
  <si>
    <t>Altre rettifiche</t>
  </si>
  <si>
    <t>Compensi  Presidenza e Vicepresidenza</t>
  </si>
  <si>
    <t>Indennità, gettoni e rimborsi Consiglio di Amministrazione</t>
  </si>
  <si>
    <t>Indennità, gettoni e rimborsi Collegio Sindacale</t>
  </si>
  <si>
    <t>Indennità, gettoni e rimborsi Assemblea Delegati</t>
  </si>
  <si>
    <t>Spese funzionamento commissioni, comitati, assemblee</t>
  </si>
  <si>
    <t>Accertamenti sanitari (di natura istituzionale)</t>
  </si>
  <si>
    <t>Compensi e spese per revisione contabile</t>
  </si>
  <si>
    <t>Accertamenti sanitari (personale dipendente)</t>
  </si>
  <si>
    <t>Rivalutazione del patrimonio mobiliare</t>
  </si>
  <si>
    <t>Svalutazione del patrimonio mobiliare</t>
  </si>
  <si>
    <t>Svalutazione del patrimonio immobiliare</t>
  </si>
  <si>
    <t>Spese postali</t>
  </si>
  <si>
    <t>Spese telefoniche e telegrafiche</t>
  </si>
  <si>
    <t>IRAP</t>
  </si>
  <si>
    <t>ICI</t>
  </si>
  <si>
    <t>Imposta sostitutiva su interessi da titoli e depositi</t>
  </si>
  <si>
    <t>Accantonamento per vertenze in corso</t>
  </si>
  <si>
    <t>Altri accantonamenti</t>
  </si>
  <si>
    <t>Consulenze legali, fiscali, notarili e tecniche</t>
  </si>
  <si>
    <t>Manutenzione e conduzione mezzi di trasporto</t>
  </si>
  <si>
    <t>Manutenzione  macchine, mobili e attrezzature di ufficio</t>
  </si>
  <si>
    <t>Spese e commissioni  bancarie</t>
  </si>
  <si>
    <t>Scarto positivo per negoziazione titoli</t>
  </si>
  <si>
    <t>Contributi soggettivi anni precedenti</t>
  </si>
  <si>
    <t>Contributi integrativi anni precedenti</t>
  </si>
  <si>
    <t>Interessi su contribuzione soggettiva</t>
  </si>
  <si>
    <t>ALTRI  RICAVI</t>
  </si>
  <si>
    <t>Altri ricavi</t>
  </si>
  <si>
    <t>Interessi  su altri prestiti e finanziamenti</t>
  </si>
  <si>
    <t>Organizzaz. e gestione sito Internet Enpacl - casella 15</t>
  </si>
  <si>
    <t xml:space="preserve">Rimborsi di prestiti e mutui   </t>
  </si>
  <si>
    <t>Rimborsi di mutui</t>
  </si>
  <si>
    <t>Acquisti  immobilizzaz. Immat. (software)</t>
  </si>
  <si>
    <t xml:space="preserve"> Rettifiche di valore</t>
  </si>
  <si>
    <t>Provvidenze straordinarie e interventi assistenziali integrativi</t>
  </si>
  <si>
    <t>Compensi Collegio Sindacale</t>
  </si>
  <si>
    <t xml:space="preserve">Perizie, accertam. tecnici, direz. lavori e collaudi </t>
  </si>
  <si>
    <t>Noleggio materiale tecnico</t>
  </si>
  <si>
    <t>Mezzi di trasporto, depositi e facchinaggi</t>
  </si>
  <si>
    <t>Canoni collegamento banche dati</t>
  </si>
  <si>
    <t>Licenze d'uso</t>
  </si>
  <si>
    <t>Manutenzione software</t>
  </si>
  <si>
    <t>Immobili da reddito: manutenzione e adeguamento impianti</t>
  </si>
  <si>
    <t>Immobili da reddito: oneri e servizi</t>
  </si>
  <si>
    <t>Software (33,33%)</t>
  </si>
  <si>
    <t xml:space="preserve">Preventivo </t>
  </si>
  <si>
    <t>Preventivo</t>
  </si>
  <si>
    <t>Costi da gestioni patrimoniali</t>
  </si>
  <si>
    <t xml:space="preserve">Compensi e spese legali </t>
  </si>
  <si>
    <t xml:space="preserve">Retribuzioni </t>
  </si>
  <si>
    <t xml:space="preserve">Oneri previdenziali e assistenziali  a carico ente  </t>
  </si>
  <si>
    <t xml:space="preserve">Quota accantonamento T.F.R.  </t>
  </si>
  <si>
    <t>Insussistenze di attivo</t>
  </si>
  <si>
    <t>Insussistenze di passivo</t>
  </si>
  <si>
    <t>Sanzioni su contribuzione soggettiva</t>
  </si>
  <si>
    <t xml:space="preserve">Interessi su contribuzione integrativa </t>
  </si>
  <si>
    <t>Sanzioni su contribuzione integrativa</t>
  </si>
  <si>
    <t>Contributi di riscatto</t>
  </si>
  <si>
    <t>Contributi volontari</t>
  </si>
  <si>
    <t>ORGANI DI AMMINISTRAZIONE E CONTROLLO</t>
  </si>
  <si>
    <t>Preconsuntivo</t>
  </si>
  <si>
    <t>Totale</t>
  </si>
  <si>
    <t>Interessi su riscatti  e contributi optanti</t>
  </si>
  <si>
    <t>Ricavi da gestioni patrimoniali</t>
  </si>
  <si>
    <t>TESORERIA PRESUNTA  ALL'INIZIO DELL'ESERCIZIO - A</t>
  </si>
  <si>
    <t>Rimborsi di titoli</t>
  </si>
  <si>
    <t>Acquisti  immobilizzazioni strumentali</t>
  </si>
  <si>
    <t>Utilizzo fondo oneri e rischi diversi</t>
  </si>
  <si>
    <t>Indennità di fine rapporto e anticipi</t>
  </si>
  <si>
    <t>TOTALE INCASSI - B</t>
  </si>
  <si>
    <t>TOTALE PAGAMENTI - C</t>
  </si>
  <si>
    <t>SOMMA DISPONIBILE PER</t>
  </si>
  <si>
    <t>PROGRAMMA INVESTIMENTI</t>
  </si>
  <si>
    <t xml:space="preserve">TESORERIA PRESUNTA ALLA </t>
  </si>
  <si>
    <t>FINE DELL'ESERCIZIO</t>
  </si>
  <si>
    <t>TESORERIA DISPONIBILE (A+B-C)</t>
  </si>
  <si>
    <t xml:space="preserve">Riaccredito pensioni </t>
  </si>
  <si>
    <t xml:space="preserve">Restituzione contributi </t>
  </si>
  <si>
    <t>Trasferimento contributi per ricongiunzione</t>
  </si>
  <si>
    <t>Compensi Consiglio di Amministrazione</t>
  </si>
  <si>
    <t xml:space="preserve">IRES </t>
  </si>
  <si>
    <t xml:space="preserve">Interessi passivi ricongiunzione periodi assicurativi </t>
  </si>
  <si>
    <t>Impianti e locali sede: canoni manutenzione ordinaria</t>
  </si>
  <si>
    <t>Impianti e locali sede: interventi extra-contrattuali</t>
  </si>
  <si>
    <t>Riemissione ratei pensionistici non riscossi</t>
  </si>
  <si>
    <t>Interessi attivi su titoli di Stato</t>
  </si>
  <si>
    <t xml:space="preserve">Interessi attivi ricongiunzione periodi assicurativi </t>
  </si>
  <si>
    <t>Meccanizzazione archivio</t>
  </si>
  <si>
    <t>Oneri  AdEPP, altri oneri associativi e Responsabilità Sociale</t>
  </si>
  <si>
    <t>Oneri previdenziali gestione separata INPS</t>
  </si>
  <si>
    <t>2007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</si>
</sst>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d/m"/>
    <numFmt numFmtId="172" formatCode="mmm\-yyyy"/>
    <numFmt numFmtId="173" formatCode="[$-410]dddd\ d\ mmmm\ yyyy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19"/>
      <name val="Arial"/>
      <family val="2"/>
    </font>
    <font>
      <sz val="10"/>
      <color indexed="14"/>
      <name val="Arial"/>
      <family val="2"/>
    </font>
    <font>
      <sz val="10"/>
      <color indexed="23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47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1" fontId="0" fillId="0" borderId="0" xfId="18" applyFont="1" applyAlignment="1">
      <alignment/>
    </xf>
    <xf numFmtId="0" fontId="1" fillId="0" borderId="0" xfId="0" applyFont="1" applyAlignment="1">
      <alignment/>
    </xf>
    <xf numFmtId="41" fontId="0" fillId="0" borderId="0" xfId="18" applyFont="1" applyBorder="1" applyAlignment="1">
      <alignment/>
    </xf>
    <xf numFmtId="0" fontId="0" fillId="0" borderId="0" xfId="0" applyFont="1" applyBorder="1" applyAlignment="1">
      <alignment/>
    </xf>
    <xf numFmtId="41" fontId="8" fillId="0" borderId="0" xfId="18" applyFont="1" applyAlignment="1">
      <alignment/>
    </xf>
    <xf numFmtId="0" fontId="8" fillId="0" borderId="0" xfId="0" applyFont="1" applyAlignment="1">
      <alignment/>
    </xf>
    <xf numFmtId="41" fontId="0" fillId="0" borderId="0" xfId="0" applyNumberFormat="1" applyAlignment="1">
      <alignment/>
    </xf>
    <xf numFmtId="0" fontId="7" fillId="0" borderId="0" xfId="0" applyFont="1" applyAlignment="1">
      <alignment/>
    </xf>
    <xf numFmtId="41" fontId="7" fillId="0" borderId="0" xfId="18" applyFont="1" applyBorder="1" applyAlignment="1">
      <alignment/>
    </xf>
    <xf numFmtId="41" fontId="8" fillId="0" borderId="0" xfId="18" applyFont="1" applyAlignment="1">
      <alignment horizontal="left"/>
    </xf>
    <xf numFmtId="41" fontId="0" fillId="0" borderId="0" xfId="18" applyFont="1" applyAlignment="1">
      <alignment horizontal="left"/>
    </xf>
    <xf numFmtId="0" fontId="0" fillId="0" borderId="0" xfId="0" applyFont="1" applyAlignment="1">
      <alignment horizontal="left"/>
    </xf>
    <xf numFmtId="41" fontId="0" fillId="0" borderId="0" xfId="18" applyFont="1" applyAlignment="1">
      <alignment/>
    </xf>
    <xf numFmtId="41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68" fontId="0" fillId="0" borderId="0" xfId="0" applyNumberFormat="1" applyFont="1" applyAlignment="1">
      <alignment/>
    </xf>
    <xf numFmtId="41" fontId="1" fillId="0" borderId="0" xfId="18" applyFont="1" applyBorder="1" applyAlignment="1">
      <alignment/>
    </xf>
    <xf numFmtId="0" fontId="5" fillId="0" borderId="0" xfId="0" applyFont="1" applyBorder="1" applyAlignment="1">
      <alignment horizontal="center"/>
    </xf>
    <xf numFmtId="41" fontId="1" fillId="0" borderId="0" xfId="18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0" xfId="18" applyFont="1" applyAlignment="1">
      <alignment horizontal="left"/>
    </xf>
    <xf numFmtId="43" fontId="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3" fontId="1" fillId="2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41" fontId="0" fillId="2" borderId="0" xfId="0" applyNumberFormat="1" applyFont="1" applyFill="1" applyBorder="1" applyAlignment="1">
      <alignment/>
    </xf>
    <xf numFmtId="41" fontId="1" fillId="2" borderId="0" xfId="0" applyNumberFormat="1" applyFont="1" applyFill="1" applyBorder="1" applyAlignment="1">
      <alignment/>
    </xf>
    <xf numFmtId="43" fontId="0" fillId="2" borderId="0" xfId="0" applyNumberFormat="1" applyFill="1" applyBorder="1" applyAlignment="1">
      <alignment/>
    </xf>
    <xf numFmtId="41" fontId="0" fillId="2" borderId="0" xfId="0" applyNumberFormat="1" applyFill="1" applyBorder="1" applyAlignment="1">
      <alignment/>
    </xf>
    <xf numFmtId="41" fontId="0" fillId="2" borderId="0" xfId="0" applyNumberFormat="1" applyFont="1" applyFill="1" applyBorder="1" applyAlignment="1">
      <alignment/>
    </xf>
    <xf numFmtId="43" fontId="0" fillId="2" borderId="0" xfId="0" applyNumberFormat="1" applyFont="1" applyFill="1" applyBorder="1" applyAlignment="1">
      <alignment/>
    </xf>
    <xf numFmtId="43" fontId="1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4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41" fontId="1" fillId="0" borderId="0" xfId="18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1" fillId="0" borderId="0" xfId="18" applyNumberFormat="1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1" fontId="0" fillId="3" borderId="1" xfId="0" applyNumberFormat="1" applyFont="1" applyFill="1" applyBorder="1" applyAlignment="1">
      <alignment/>
    </xf>
    <xf numFmtId="41" fontId="0" fillId="3" borderId="3" xfId="0" applyNumberFormat="1" applyFont="1" applyFill="1" applyBorder="1" applyAlignment="1">
      <alignment/>
    </xf>
    <xf numFmtId="41" fontId="1" fillId="3" borderId="2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41" fontId="0" fillId="3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ont="1" applyFill="1" applyBorder="1" applyAlignment="1">
      <alignment horizontal="left"/>
    </xf>
    <xf numFmtId="0" fontId="13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41" fontId="0" fillId="3" borderId="3" xfId="0" applyNumberFormat="1" applyFill="1" applyBorder="1" applyAlignment="1">
      <alignment/>
    </xf>
    <xf numFmtId="0" fontId="10" fillId="3" borderId="1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41" fontId="1" fillId="4" borderId="4" xfId="18" applyNumberFormat="1" applyFont="1" applyFill="1" applyBorder="1" applyAlignment="1">
      <alignment/>
    </xf>
    <xf numFmtId="41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41" fontId="0" fillId="3" borderId="0" xfId="0" applyNumberFormat="1" applyFill="1" applyAlignment="1">
      <alignment/>
    </xf>
    <xf numFmtId="41" fontId="0" fillId="3" borderId="0" xfId="0" applyNumberFormat="1" applyFill="1" applyBorder="1" applyAlignment="1">
      <alignment/>
    </xf>
    <xf numFmtId="41" fontId="1" fillId="3" borderId="0" xfId="0" applyNumberFormat="1" applyFont="1" applyFill="1" applyBorder="1" applyAlignment="1">
      <alignment/>
    </xf>
    <xf numFmtId="41" fontId="0" fillId="3" borderId="2" xfId="0" applyNumberFormat="1" applyFill="1" applyBorder="1" applyAlignment="1">
      <alignment/>
    </xf>
    <xf numFmtId="41" fontId="1" fillId="4" borderId="4" xfId="0" applyNumberFormat="1" applyFont="1" applyFill="1" applyBorder="1" applyAlignment="1">
      <alignment/>
    </xf>
    <xf numFmtId="41" fontId="0" fillId="0" borderId="0" xfId="18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41" fontId="1" fillId="4" borderId="4" xfId="18" applyFont="1" applyFill="1" applyBorder="1" applyAlignment="1">
      <alignment/>
    </xf>
    <xf numFmtId="41" fontId="1" fillId="4" borderId="1" xfId="18" applyFont="1" applyFill="1" applyBorder="1" applyAlignment="1">
      <alignment horizontal="center"/>
    </xf>
    <xf numFmtId="41" fontId="1" fillId="4" borderId="2" xfId="18" applyFont="1" applyFill="1" applyBorder="1" applyAlignment="1">
      <alignment horizontal="center"/>
    </xf>
    <xf numFmtId="41" fontId="1" fillId="4" borderId="4" xfId="18" applyFont="1" applyFill="1" applyBorder="1" applyAlignment="1">
      <alignment horizontal="left"/>
    </xf>
    <xf numFmtId="41" fontId="1" fillId="0" borderId="3" xfId="18" applyFont="1" applyBorder="1" applyAlignment="1">
      <alignment/>
    </xf>
    <xf numFmtId="0" fontId="0" fillId="0" borderId="0" xfId="0" applyFont="1" applyFill="1" applyAlignment="1">
      <alignment/>
    </xf>
    <xf numFmtId="0" fontId="0" fillId="3" borderId="4" xfId="0" applyFont="1" applyFill="1" applyBorder="1" applyAlignment="1">
      <alignment/>
    </xf>
    <xf numFmtId="41" fontId="0" fillId="3" borderId="4" xfId="18" applyFont="1" applyFill="1" applyBorder="1" applyAlignment="1">
      <alignment/>
    </xf>
    <xf numFmtId="41" fontId="0" fillId="0" borderId="0" xfId="18" applyFont="1" applyFill="1" applyAlignment="1">
      <alignment/>
    </xf>
    <xf numFmtId="41" fontId="0" fillId="3" borderId="4" xfId="18" applyFont="1" applyFill="1" applyBorder="1" applyAlignment="1">
      <alignment horizontal="left"/>
    </xf>
    <xf numFmtId="41" fontId="0" fillId="3" borderId="4" xfId="18" applyFont="1" applyFill="1" applyBorder="1" applyAlignment="1">
      <alignment/>
    </xf>
    <xf numFmtId="0" fontId="0" fillId="3" borderId="4" xfId="0" applyFont="1" applyFill="1" applyBorder="1" applyAlignment="1">
      <alignment horizontal="left"/>
    </xf>
    <xf numFmtId="41" fontId="0" fillId="4" borderId="4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41" fontId="0" fillId="3" borderId="1" xfId="18" applyFont="1" applyFill="1" applyBorder="1" applyAlignment="1">
      <alignment/>
    </xf>
    <xf numFmtId="41" fontId="0" fillId="3" borderId="3" xfId="18" applyFont="1" applyFill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41" fontId="1" fillId="3" borderId="1" xfId="18" applyFont="1" applyFill="1" applyBorder="1" applyAlignment="1">
      <alignment horizontal="center"/>
    </xf>
    <xf numFmtId="0" fontId="1" fillId="3" borderId="2" xfId="18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41" fontId="1" fillId="0" borderId="0" xfId="18" applyFont="1" applyAlignment="1">
      <alignment horizontal="centerContinuous"/>
    </xf>
    <xf numFmtId="41" fontId="1" fillId="4" borderId="4" xfId="18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/>
    </xf>
    <xf numFmtId="41" fontId="0" fillId="3" borderId="2" xfId="0" applyNumberFormat="1" applyFont="1" applyFill="1" applyBorder="1" applyAlignment="1">
      <alignment/>
    </xf>
    <xf numFmtId="41" fontId="0" fillId="3" borderId="1" xfId="0" applyNumberFormat="1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41" fontId="1" fillId="4" borderId="5" xfId="18" applyFont="1" applyFill="1" applyBorder="1" applyAlignment="1">
      <alignment horizontal="center"/>
    </xf>
    <xf numFmtId="41" fontId="1" fillId="4" borderId="6" xfId="18" applyFont="1" applyFill="1" applyBorder="1" applyAlignment="1">
      <alignment horizontal="center"/>
    </xf>
    <xf numFmtId="41" fontId="1" fillId="4" borderId="7" xfId="18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71"/>
  <sheetViews>
    <sheetView zoomScale="75" zoomScaleNormal="75" zoomScaleSheetLayoutView="75" workbookViewId="0" topLeftCell="A19">
      <selection activeCell="L49" sqref="L49"/>
    </sheetView>
  </sheetViews>
  <sheetFormatPr defaultColWidth="9.140625" defaultRowHeight="12.75"/>
  <cols>
    <col min="1" max="1" width="34.140625" style="4" customWidth="1"/>
    <col min="2" max="2" width="0.85546875" style="4" customWidth="1"/>
    <col min="3" max="3" width="15.140625" style="5" customWidth="1"/>
    <col min="4" max="4" width="0.85546875" style="4" customWidth="1"/>
    <col min="5" max="5" width="15.00390625" style="4" customWidth="1"/>
    <col min="6" max="6" width="0.85546875" style="4" customWidth="1"/>
    <col min="7" max="7" width="15.00390625" style="4" customWidth="1"/>
    <col min="8" max="16384" width="9.140625" style="4" customWidth="1"/>
  </cols>
  <sheetData>
    <row r="7" ht="13.5" thickBot="1"/>
    <row r="8" spans="1:7" ht="12.75">
      <c r="A8" s="91" t="s">
        <v>1</v>
      </c>
      <c r="B8" s="3"/>
      <c r="C8" s="66" t="s">
        <v>157</v>
      </c>
      <c r="D8" s="3"/>
      <c r="E8" s="66" t="s">
        <v>171</v>
      </c>
      <c r="F8" s="3"/>
      <c r="G8" s="66" t="s">
        <v>157</v>
      </c>
    </row>
    <row r="9" spans="1:7" ht="13.5" thickBot="1">
      <c r="A9" s="92" t="s">
        <v>0</v>
      </c>
      <c r="B9" s="3"/>
      <c r="C9" s="67">
        <v>2007</v>
      </c>
      <c r="D9" s="109"/>
      <c r="E9" s="110">
        <v>2007</v>
      </c>
      <c r="F9" s="109"/>
      <c r="G9" s="67">
        <v>2008</v>
      </c>
    </row>
    <row r="10" ht="13.5" thickBot="1">
      <c r="E10" s="98"/>
    </row>
    <row r="11" spans="1:8" ht="13.5" thickBot="1">
      <c r="A11" s="99" t="s">
        <v>75</v>
      </c>
      <c r="B11" s="5"/>
      <c r="C11" s="100">
        <f>SUM(costi!C8:C16)</f>
        <v>53220000</v>
      </c>
      <c r="D11" s="5"/>
      <c r="E11" s="100">
        <f>SUM(costi!E8:E16)</f>
        <v>51810000</v>
      </c>
      <c r="F11" s="5"/>
      <c r="G11" s="100">
        <f>SUM(costi!G8:G16)</f>
        <v>58570000</v>
      </c>
      <c r="H11" s="8"/>
    </row>
    <row r="12" spans="1:8" ht="13.5" thickBot="1">
      <c r="A12" s="8"/>
      <c r="B12" s="5"/>
      <c r="D12" s="5"/>
      <c r="F12" s="5"/>
      <c r="H12" s="8"/>
    </row>
    <row r="13" spans="1:7" ht="13.5" thickBot="1">
      <c r="A13" s="99" t="s">
        <v>77</v>
      </c>
      <c r="B13" s="5"/>
      <c r="C13" s="100">
        <f>SUM(costi!C20:C26)</f>
        <v>1143000</v>
      </c>
      <c r="D13" s="5"/>
      <c r="E13" s="100">
        <f>SUM(costi!E20:E26)</f>
        <v>1040000</v>
      </c>
      <c r="F13" s="5"/>
      <c r="G13" s="100">
        <f>SUM(costi!G20:G26)</f>
        <v>1000000</v>
      </c>
    </row>
    <row r="14" spans="2:7" ht="13.5" thickBot="1">
      <c r="B14" s="5"/>
      <c r="D14" s="5"/>
      <c r="E14" s="5"/>
      <c r="F14" s="5"/>
      <c r="G14" s="5"/>
    </row>
    <row r="15" spans="1:7" ht="13.5" thickBot="1">
      <c r="A15" s="99" t="s">
        <v>79</v>
      </c>
      <c r="B15" s="5"/>
      <c r="C15" s="100">
        <f>SUM(costi!C30:C34)</f>
        <v>1342000</v>
      </c>
      <c r="D15" s="5"/>
      <c r="E15" s="100">
        <f>SUM(costi!E30:E35)</f>
        <v>510000</v>
      </c>
      <c r="F15" s="5"/>
      <c r="G15" s="100">
        <f>SUM(costi!G30:G35)</f>
        <v>670000</v>
      </c>
    </row>
    <row r="16" spans="2:7" ht="13.5" thickBot="1">
      <c r="B16" s="5"/>
      <c r="D16" s="5"/>
      <c r="E16" s="5"/>
      <c r="F16" s="5"/>
      <c r="G16" s="5"/>
    </row>
    <row r="17" spans="1:7" ht="13.5" thickBot="1">
      <c r="A17" s="99" t="s">
        <v>81</v>
      </c>
      <c r="B17" s="5"/>
      <c r="C17" s="100">
        <f>SUM(costi!C39:C48)</f>
        <v>4538000</v>
      </c>
      <c r="D17" s="5"/>
      <c r="E17" s="100">
        <f>SUM(costi!E39:E48)</f>
        <v>4370000</v>
      </c>
      <c r="F17" s="5"/>
      <c r="G17" s="100">
        <f>SUM(costi!G39:G48)</f>
        <v>4510000</v>
      </c>
    </row>
    <row r="18" spans="2:7" ht="13.5" thickBot="1">
      <c r="B18" s="5"/>
      <c r="D18" s="5"/>
      <c r="E18" s="5"/>
      <c r="F18" s="5"/>
      <c r="G18" s="5"/>
    </row>
    <row r="19" spans="1:7" ht="13.5" thickBot="1">
      <c r="A19" s="99" t="s">
        <v>83</v>
      </c>
      <c r="B19" s="7"/>
      <c r="C19" s="100">
        <f>SUM(costi!C52)</f>
        <v>80000</v>
      </c>
      <c r="D19" s="7"/>
      <c r="E19" s="100">
        <f>SUM(costi!E52)</f>
        <v>80000</v>
      </c>
      <c r="F19" s="7"/>
      <c r="G19" s="100">
        <f>SUM(costi!G52)</f>
        <v>90000</v>
      </c>
    </row>
    <row r="20" spans="2:7" ht="13.5" thickBot="1">
      <c r="B20" s="7"/>
      <c r="C20" s="7"/>
      <c r="D20" s="7"/>
      <c r="E20" s="7"/>
      <c r="F20" s="7"/>
      <c r="G20" s="7"/>
    </row>
    <row r="21" spans="1:7" ht="13.5" thickBot="1">
      <c r="A21" s="99" t="s">
        <v>85</v>
      </c>
      <c r="B21" s="5"/>
      <c r="C21" s="100">
        <f>SUM(costi!C57:C61)</f>
        <v>334000</v>
      </c>
      <c r="D21" s="5"/>
      <c r="E21" s="100">
        <f>SUM(costi!E57:E61)</f>
        <v>305000</v>
      </c>
      <c r="F21" s="5"/>
      <c r="G21" s="100">
        <f>SUM(costi!G57:G61)</f>
        <v>315000</v>
      </c>
    </row>
    <row r="22" spans="2:7" ht="13.5" thickBot="1">
      <c r="B22" s="5"/>
      <c r="D22" s="5"/>
      <c r="E22" s="5"/>
      <c r="F22" s="5"/>
      <c r="G22" s="5"/>
    </row>
    <row r="23" spans="1:7" ht="13.5" thickBot="1">
      <c r="A23" s="99" t="s">
        <v>87</v>
      </c>
      <c r="B23" s="5"/>
      <c r="C23" s="100">
        <f>SUM(costi!C65:C77)</f>
        <v>1199500</v>
      </c>
      <c r="D23" s="5"/>
      <c r="E23" s="100">
        <f>SUM(costi!E65:E77)</f>
        <v>1205000</v>
      </c>
      <c r="F23" s="5"/>
      <c r="G23" s="100">
        <f>SUM(costi!G65:G77)</f>
        <v>1220000</v>
      </c>
    </row>
    <row r="24" spans="2:7" ht="13.5" thickBot="1">
      <c r="B24" s="5"/>
      <c r="D24" s="5"/>
      <c r="E24" s="5"/>
      <c r="F24" s="5"/>
      <c r="G24" s="5"/>
    </row>
    <row r="25" spans="1:9" ht="13.5" thickBot="1">
      <c r="A25" s="99" t="s">
        <v>88</v>
      </c>
      <c r="B25" s="5"/>
      <c r="C25" s="100">
        <f>SUM(costi!C82)</f>
        <v>160000</v>
      </c>
      <c r="D25" s="5"/>
      <c r="E25" s="100">
        <f>SUM(costi!E82)</f>
        <v>165000</v>
      </c>
      <c r="F25" s="5"/>
      <c r="G25" s="100">
        <f>SUM(costi!G82)</f>
        <v>170000</v>
      </c>
      <c r="I25" s="98"/>
    </row>
    <row r="26" spans="2:7" ht="13.5" thickBot="1">
      <c r="B26" s="5"/>
      <c r="D26" s="5"/>
      <c r="E26" s="5"/>
      <c r="F26" s="5"/>
      <c r="G26" s="5"/>
    </row>
    <row r="27" spans="1:7" ht="13.5" thickBot="1">
      <c r="A27" s="99" t="s">
        <v>89</v>
      </c>
      <c r="B27" s="5"/>
      <c r="C27" s="100">
        <f>SUM(costi!C86:C90)</f>
        <v>3048000</v>
      </c>
      <c r="D27" s="5"/>
      <c r="E27" s="100">
        <f>SUM(costi!E86:E90)</f>
        <v>3755000</v>
      </c>
      <c r="F27" s="5"/>
      <c r="G27" s="100">
        <f>SUM(costi!G86:G90)</f>
        <v>3310000</v>
      </c>
    </row>
    <row r="28" spans="2:7" ht="13.5" thickBot="1">
      <c r="B28" s="5"/>
      <c r="D28" s="5"/>
      <c r="E28" s="5"/>
      <c r="F28" s="5"/>
      <c r="G28" s="5"/>
    </row>
    <row r="29" spans="1:7" ht="13.5" thickBot="1">
      <c r="A29" s="99" t="s">
        <v>90</v>
      </c>
      <c r="B29" s="5"/>
      <c r="C29" s="100">
        <f>SUM(costi!C94:C98)</f>
        <v>3518000</v>
      </c>
      <c r="D29" s="5"/>
      <c r="E29" s="100">
        <f>SUM(costi!E94:E98)</f>
        <v>3770000</v>
      </c>
      <c r="F29" s="5"/>
      <c r="G29" s="100">
        <f>SUM(costi!G94:G98)</f>
        <v>3970000</v>
      </c>
    </row>
    <row r="30" spans="2:7" ht="13.5" thickBot="1">
      <c r="B30" s="5"/>
      <c r="D30" s="5"/>
      <c r="E30" s="5"/>
      <c r="F30" s="5"/>
      <c r="G30" s="5"/>
    </row>
    <row r="31" spans="1:7" ht="13.5" thickBot="1">
      <c r="A31" s="99" t="s">
        <v>91</v>
      </c>
      <c r="B31" s="5"/>
      <c r="C31" s="100">
        <f>SUM(costi!C103:C112)</f>
        <v>904000</v>
      </c>
      <c r="D31" s="5"/>
      <c r="E31" s="100">
        <f>SUM(costi!E103:E112)</f>
        <v>1145000</v>
      </c>
      <c r="F31" s="5"/>
      <c r="G31" s="100">
        <f>SUM(costi!G103:G112)</f>
        <v>1040000</v>
      </c>
    </row>
    <row r="32" spans="2:7" ht="13.5" thickBot="1">
      <c r="B32" s="5"/>
      <c r="D32" s="5"/>
      <c r="E32" s="5"/>
      <c r="F32" s="5"/>
      <c r="G32" s="5"/>
    </row>
    <row r="33" spans="1:7" ht="13.5" thickBot="1">
      <c r="A33" s="99" t="s">
        <v>92</v>
      </c>
      <c r="B33" s="5"/>
      <c r="C33" s="100">
        <f>SUM(costi!C116:C126)</f>
        <v>2598000</v>
      </c>
      <c r="D33" s="5"/>
      <c r="E33" s="100">
        <f>SUM(costi!E116:E126)</f>
        <v>2795000</v>
      </c>
      <c r="F33" s="5"/>
      <c r="G33" s="100">
        <f>SUM(costi!G116:G126)</f>
        <v>2870000</v>
      </c>
    </row>
    <row r="34" spans="2:8" ht="13.5" thickBot="1">
      <c r="B34" s="5"/>
      <c r="C34" s="7"/>
      <c r="D34" s="5"/>
      <c r="E34" s="5"/>
      <c r="F34" s="5"/>
      <c r="G34" s="5"/>
      <c r="H34" s="98"/>
    </row>
    <row r="35" spans="1:7" ht="13.5" thickBot="1">
      <c r="A35" s="99" t="s">
        <v>93</v>
      </c>
      <c r="B35" s="5"/>
      <c r="C35" s="100">
        <f>SUM(costi!C130:C132)</f>
        <v>100000</v>
      </c>
      <c r="D35" s="5"/>
      <c r="E35" s="100">
        <f>SUM(costi!E130:E132)</f>
        <v>110000</v>
      </c>
      <c r="F35" s="5"/>
      <c r="G35" s="100">
        <f>SUM(costi!G130:G132)</f>
        <v>100000</v>
      </c>
    </row>
    <row r="36" spans="2:7" ht="13.5" thickBot="1">
      <c r="B36" s="5"/>
      <c r="D36" s="5"/>
      <c r="E36" s="5"/>
      <c r="F36" s="5"/>
      <c r="G36" s="101"/>
    </row>
    <row r="37" spans="1:7" ht="13.5" thickBot="1">
      <c r="A37" s="99" t="s">
        <v>84</v>
      </c>
      <c r="B37" s="5"/>
      <c r="C37" s="100">
        <f>SUM(costi!C136:C137)</f>
        <v>0</v>
      </c>
      <c r="D37" s="5"/>
      <c r="E37" s="100">
        <f>SUM(costi!E136:E137)</f>
        <v>0</v>
      </c>
      <c r="F37" s="5"/>
      <c r="G37" s="100">
        <f>SUM(costi!G136:G137)</f>
        <v>0</v>
      </c>
    </row>
    <row r="38" spans="2:7" ht="13.5" thickBot="1">
      <c r="B38" s="5"/>
      <c r="D38" s="5"/>
      <c r="E38" s="5"/>
      <c r="F38" s="5"/>
      <c r="G38" s="5"/>
    </row>
    <row r="39" spans="1:7" ht="13.5" thickBot="1">
      <c r="A39" s="99" t="s">
        <v>94</v>
      </c>
      <c r="B39" s="5"/>
      <c r="C39" s="100">
        <f>SUM(costi!C141:C144)</f>
        <v>403000</v>
      </c>
      <c r="D39" s="5"/>
      <c r="E39" s="100">
        <f>SUM(costi!E141:E144)</f>
        <v>195000</v>
      </c>
      <c r="F39" s="5"/>
      <c r="G39" s="100">
        <f>SUM(costi!G141:G144)</f>
        <v>365000</v>
      </c>
    </row>
    <row r="40" spans="1:2" ht="13.5" thickBot="1">
      <c r="A40" s="6"/>
      <c r="B40" s="32"/>
    </row>
    <row r="41" spans="1:7" s="6" customFormat="1" ht="13.5" thickBot="1">
      <c r="A41" s="81" t="s">
        <v>49</v>
      </c>
      <c r="B41" s="22"/>
      <c r="C41" s="93">
        <f>SUM(C11:C40)</f>
        <v>72587500</v>
      </c>
      <c r="D41" s="22"/>
      <c r="E41" s="93">
        <f>SUM(E11:E40)</f>
        <v>71255000</v>
      </c>
      <c r="F41" s="22"/>
      <c r="G41" s="93">
        <f>SUM(G11:G40)</f>
        <v>78200000</v>
      </c>
    </row>
    <row r="42" spans="1:7" s="6" customFormat="1" ht="13.5" thickBot="1">
      <c r="A42" s="64"/>
      <c r="B42" s="22"/>
      <c r="C42" s="22"/>
      <c r="D42" s="22"/>
      <c r="E42" s="22"/>
      <c r="F42" s="22"/>
      <c r="G42" s="22"/>
    </row>
    <row r="43" spans="1:7" s="6" customFormat="1" ht="13.5" thickBot="1">
      <c r="A43" s="81" t="s">
        <v>50</v>
      </c>
      <c r="C43" s="93">
        <f>SUM(C65-C41)</f>
        <v>36009500</v>
      </c>
      <c r="E43" s="93">
        <f>SUM(ricavi!E67-sintetico!E41)</f>
        <v>39155000</v>
      </c>
      <c r="G43" s="93">
        <f>SUM(G65-G41)</f>
        <v>32325000</v>
      </c>
    </row>
    <row r="44" spans="1:7" s="6" customFormat="1" ht="13.5" thickBot="1">
      <c r="A44" s="64"/>
      <c r="C44" s="22"/>
      <c r="E44" s="22"/>
      <c r="G44" s="22"/>
    </row>
    <row r="45" spans="1:7" ht="13.5" customHeight="1" thickBot="1">
      <c r="A45" s="81" t="s">
        <v>51</v>
      </c>
      <c r="C45" s="93">
        <f>SUM(C41+C43)</f>
        <v>108597000</v>
      </c>
      <c r="E45" s="93">
        <f>SUM(E41+E43)</f>
        <v>110410000</v>
      </c>
      <c r="G45" s="93">
        <f>SUM(G41+G43)</f>
        <v>110525000</v>
      </c>
    </row>
    <row r="46" spans="1:6" s="6" customFormat="1" ht="12.75">
      <c r="A46" s="4"/>
      <c r="B46" s="22"/>
      <c r="D46" s="22"/>
      <c r="F46" s="22"/>
    </row>
    <row r="47" spans="1:7" s="6" customFormat="1" ht="13.5" thickBot="1">
      <c r="A47" s="4"/>
      <c r="B47" s="22"/>
      <c r="C47" s="22"/>
      <c r="D47" s="22"/>
      <c r="E47" s="22"/>
      <c r="F47" s="22"/>
      <c r="G47" s="22"/>
    </row>
    <row r="48" spans="1:7" ht="12.75">
      <c r="A48" s="94" t="s">
        <v>1</v>
      </c>
      <c r="C48" s="111" t="s">
        <v>156</v>
      </c>
      <c r="E48" s="66" t="s">
        <v>171</v>
      </c>
      <c r="G48" s="66" t="s">
        <v>156</v>
      </c>
    </row>
    <row r="49" spans="1:7" ht="13.5" thickBot="1">
      <c r="A49" s="95" t="s">
        <v>52</v>
      </c>
      <c r="B49" s="3"/>
      <c r="C49" s="112">
        <v>2007</v>
      </c>
      <c r="E49" s="119" t="s">
        <v>201</v>
      </c>
      <c r="G49" s="67">
        <v>2008</v>
      </c>
    </row>
    <row r="50" spans="1:3" ht="13.5" thickBot="1">
      <c r="A50" s="15"/>
      <c r="B50" s="25"/>
      <c r="C50" s="4"/>
    </row>
    <row r="51" spans="1:7" ht="13.5" thickBot="1">
      <c r="A51" s="102" t="s">
        <v>76</v>
      </c>
      <c r="B51" s="32"/>
      <c r="C51" s="100">
        <f>SUM(ricavi!A1,ricavi!C8:C22)</f>
        <v>90210000</v>
      </c>
      <c r="D51" s="5"/>
      <c r="E51" s="100">
        <f>SUM(ricavi!E8:E22)</f>
        <v>88800000</v>
      </c>
      <c r="F51" s="5"/>
      <c r="G51" s="100">
        <f>SUM(ricavi!E1,ricavi!G8:G22)</f>
        <v>92400000</v>
      </c>
    </row>
    <row r="52" spans="1:7" ht="13.5" thickBot="1">
      <c r="A52" s="15"/>
      <c r="B52" s="32"/>
      <c r="D52" s="5"/>
      <c r="E52" s="5"/>
      <c r="F52" s="5"/>
      <c r="G52" s="5"/>
    </row>
    <row r="53" spans="1:7" ht="13.5" thickBot="1">
      <c r="A53" s="102" t="s">
        <v>78</v>
      </c>
      <c r="B53" s="32"/>
      <c r="C53" s="100">
        <f>SUM(ricavi!C26:C27)</f>
        <v>5021000</v>
      </c>
      <c r="D53" s="5"/>
      <c r="E53" s="100">
        <f>SUM(ricavi!E26:E27)</f>
        <v>4730000</v>
      </c>
      <c r="F53" s="5"/>
      <c r="G53" s="100">
        <f>SUM(ricavi!G26:G27)</f>
        <v>5030000</v>
      </c>
    </row>
    <row r="54" spans="1:7" ht="13.5" thickBot="1">
      <c r="A54" s="15"/>
      <c r="B54" s="32"/>
      <c r="D54" s="5"/>
      <c r="E54" s="5"/>
      <c r="F54" s="5"/>
      <c r="G54" s="5"/>
    </row>
    <row r="55" spans="1:7" ht="13.5" thickBot="1">
      <c r="A55" s="102" t="s">
        <v>80</v>
      </c>
      <c r="B55" s="32"/>
      <c r="C55" s="100">
        <f>SUM(ricavi!C31:C42)</f>
        <v>12743000</v>
      </c>
      <c r="D55" s="5"/>
      <c r="E55" s="100">
        <f>SUM(ricavi!E31:E42)</f>
        <v>13130000</v>
      </c>
      <c r="F55" s="5"/>
      <c r="G55" s="100">
        <f>SUM(ricavi!G31:G42)</f>
        <v>12235000</v>
      </c>
    </row>
    <row r="56" spans="1:7" ht="13.5" thickBot="1">
      <c r="A56" s="15"/>
      <c r="B56" s="32"/>
      <c r="D56" s="5"/>
      <c r="E56" s="5"/>
      <c r="F56" s="5"/>
      <c r="G56" s="5"/>
    </row>
    <row r="57" spans="1:7" ht="13.5" thickBot="1">
      <c r="A57" s="102" t="s">
        <v>138</v>
      </c>
      <c r="B57" s="32"/>
      <c r="C57" s="100">
        <f>SUM(ricavi!C46)</f>
        <v>150000</v>
      </c>
      <c r="D57" s="5"/>
      <c r="E57" s="100">
        <f>SUM(ricavi!E46)</f>
        <v>80000</v>
      </c>
      <c r="F57" s="5"/>
      <c r="G57" s="100">
        <f>SUM(ricavi!G46)</f>
        <v>80000</v>
      </c>
    </row>
    <row r="58" spans="1:7" ht="13.5" thickBot="1">
      <c r="A58" s="15"/>
      <c r="B58" s="32"/>
      <c r="D58" s="5"/>
      <c r="E58" s="5"/>
      <c r="F58" s="5"/>
      <c r="G58" s="5"/>
    </row>
    <row r="59" spans="1:7" ht="13.5" thickBot="1">
      <c r="A59" s="103" t="s">
        <v>82</v>
      </c>
      <c r="B59" s="32"/>
      <c r="C59" s="100">
        <f>SUM(ricavi!C50:C52)</f>
        <v>0</v>
      </c>
      <c r="D59" s="5"/>
      <c r="E59" s="100">
        <f>SUM(ricavi!E50:E52)</f>
        <v>3315000</v>
      </c>
      <c r="F59" s="5"/>
      <c r="G59" s="100">
        <f>SUM(ricavi!G50:G52)</f>
        <v>425000</v>
      </c>
    </row>
    <row r="60" spans="1:7" ht="13.5" thickBot="1">
      <c r="A60" s="17"/>
      <c r="B60" s="32"/>
      <c r="D60" s="5"/>
      <c r="E60" s="5"/>
      <c r="F60" s="5"/>
      <c r="G60" s="5"/>
    </row>
    <row r="61" spans="1:7" ht="13.5" thickBot="1">
      <c r="A61" s="104" t="s">
        <v>144</v>
      </c>
      <c r="B61" s="32"/>
      <c r="C61" s="100">
        <f>SUM(ricavi!C56:C57)</f>
        <v>0</v>
      </c>
      <c r="D61" s="5"/>
      <c r="E61" s="100">
        <f>SUM(ricavi!E56:E57)</f>
        <v>0</v>
      </c>
      <c r="F61" s="5"/>
      <c r="G61" s="100">
        <f>SUM(ricavi!G56:G57)</f>
        <v>0</v>
      </c>
    </row>
    <row r="62" spans="1:7" ht="13.5" thickBot="1">
      <c r="A62" s="16"/>
      <c r="B62" s="32"/>
      <c r="D62" s="5"/>
      <c r="E62" s="5"/>
      <c r="F62" s="5"/>
      <c r="G62" s="5"/>
    </row>
    <row r="63" spans="1:7" ht="13.5" thickBot="1">
      <c r="A63" s="102" t="s">
        <v>86</v>
      </c>
      <c r="B63" s="32"/>
      <c r="C63" s="100">
        <f>SUM(ricavi!C61:C64)</f>
        <v>473000</v>
      </c>
      <c r="D63" s="5"/>
      <c r="E63" s="100">
        <f>SUM(ricavi!E61:E64)</f>
        <v>355000</v>
      </c>
      <c r="F63" s="5"/>
      <c r="G63" s="100">
        <f>SUM(ricavi!G61:G64)</f>
        <v>355000</v>
      </c>
    </row>
    <row r="64" spans="1:7" ht="13.5" thickBot="1">
      <c r="A64" s="90"/>
      <c r="B64" s="15"/>
      <c r="C64" s="15"/>
      <c r="D64" s="15"/>
      <c r="E64" s="15"/>
      <c r="F64" s="15"/>
      <c r="G64" s="15"/>
    </row>
    <row r="65" spans="1:7" ht="13.5" thickBot="1">
      <c r="A65" s="96" t="s">
        <v>74</v>
      </c>
      <c r="B65" s="32"/>
      <c r="C65" s="93">
        <f>SUM(C51:C64)</f>
        <v>108597000</v>
      </c>
      <c r="D65" s="97"/>
      <c r="E65" s="93">
        <f>SUM(E51:E64)</f>
        <v>110410000</v>
      </c>
      <c r="F65" s="97"/>
      <c r="G65" s="93">
        <f>SUM(G51:G64)</f>
        <v>110525000</v>
      </c>
    </row>
    <row r="66" spans="1:3" ht="12.75">
      <c r="A66" s="15"/>
      <c r="B66" s="22"/>
      <c r="C66" s="4"/>
    </row>
    <row r="67" spans="1:2" ht="12.75">
      <c r="A67" s="15"/>
      <c r="B67" s="32"/>
    </row>
    <row r="68" spans="1:2" ht="12.75">
      <c r="A68" s="15"/>
      <c r="B68" s="32"/>
    </row>
    <row r="69" ht="12.75">
      <c r="B69" s="32"/>
    </row>
    <row r="70" ht="12.75">
      <c r="B70" s="32"/>
    </row>
    <row r="71" ht="12.75">
      <c r="B71" s="32"/>
    </row>
  </sheetData>
  <printOptions/>
  <pageMargins left="1.4173228346456694" right="1.4173228346456694" top="0.31496062992125984" bottom="0.3937007874015748" header="0.5118110236220472" footer="0.5118110236220472"/>
  <pageSetup firstPageNumber="13" useFirstPageNumber="1" horizontalDpi="300" verticalDpi="300" orientation="portrait" paperSize="9" scale="85" r:id="rId1"/>
  <headerFooter alignWithMargins="0">
    <oddHeader>&amp;C 
&amp;14BILANCIO PREVENTIVO 2008
PREVENTIVO ECONOMICO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361"/>
  <sheetViews>
    <sheetView zoomScaleSheetLayoutView="75" workbookViewId="0" topLeftCell="A129">
      <selection activeCell="G145" sqref="G145"/>
    </sheetView>
  </sheetViews>
  <sheetFormatPr defaultColWidth="9.140625" defaultRowHeight="12.75"/>
  <cols>
    <col min="1" max="1" width="49.140625" style="4" customWidth="1"/>
    <col min="2" max="2" width="0.85546875" style="8" customWidth="1"/>
    <col min="3" max="3" width="15.00390625" style="50" customWidth="1"/>
    <col min="4" max="4" width="0.85546875" style="35" customWidth="1"/>
    <col min="5" max="5" width="15.00390625" style="0" customWidth="1"/>
    <col min="6" max="6" width="0.85546875" style="0" customWidth="1"/>
    <col min="7" max="7" width="15.00390625" style="0" customWidth="1"/>
    <col min="8" max="12" width="9.140625" style="4" customWidth="1"/>
    <col min="13" max="13" width="18.7109375" style="40" customWidth="1"/>
    <col min="14" max="14" width="10.57421875" style="4" bestFit="1" customWidth="1"/>
    <col min="15" max="16384" width="9.140625" style="4" customWidth="1"/>
  </cols>
  <sheetData>
    <row r="1" ht="13.5" thickBot="1"/>
    <row r="2" spans="1:13" s="6" customFormat="1" ht="13.5" thickBot="1">
      <c r="A2" s="123" t="s">
        <v>0</v>
      </c>
      <c r="B2" s="124"/>
      <c r="C2" s="124"/>
      <c r="D2" s="124"/>
      <c r="E2" s="124"/>
      <c r="F2" s="124"/>
      <c r="G2" s="125"/>
      <c r="M2" s="113"/>
    </row>
    <row r="3" spans="2:13" s="2" customFormat="1" ht="16.5" thickBot="1">
      <c r="B3" s="23"/>
      <c r="D3" s="60"/>
      <c r="F3" s="60"/>
      <c r="M3" s="41"/>
    </row>
    <row r="4" spans="1:13" ht="12.75">
      <c r="A4" s="66" t="s">
        <v>1</v>
      </c>
      <c r="C4" s="66" t="s">
        <v>157</v>
      </c>
      <c r="D4" s="65"/>
      <c r="E4" s="66" t="s">
        <v>171</v>
      </c>
      <c r="F4" s="114"/>
      <c r="G4" s="66" t="s">
        <v>157</v>
      </c>
      <c r="M4" s="42"/>
    </row>
    <row r="5" spans="1:13" ht="13.5" thickBot="1">
      <c r="A5" s="67"/>
      <c r="C5" s="67">
        <v>2007</v>
      </c>
      <c r="E5" s="67">
        <v>2007</v>
      </c>
      <c r="F5" s="4"/>
      <c r="G5" s="67">
        <v>2008</v>
      </c>
      <c r="M5" s="42"/>
    </row>
    <row r="6" spans="1:7" ht="13.5" thickBot="1">
      <c r="A6" s="3"/>
      <c r="C6" s="11" t="s">
        <v>68</v>
      </c>
      <c r="G6" s="11" t="s">
        <v>68</v>
      </c>
    </row>
    <row r="7" spans="1:7" ht="12.75">
      <c r="A7" s="73" t="s">
        <v>2</v>
      </c>
      <c r="C7" s="68"/>
      <c r="D7"/>
      <c r="E7" s="68"/>
      <c r="G7" s="68"/>
    </row>
    <row r="8" spans="1:7" s="26" customFormat="1" ht="12.75">
      <c r="A8" s="74" t="s">
        <v>3</v>
      </c>
      <c r="B8" s="43"/>
      <c r="C8" s="69">
        <v>32450000</v>
      </c>
      <c r="D8"/>
      <c r="E8" s="69">
        <v>31600000</v>
      </c>
      <c r="G8" s="69">
        <v>35500000</v>
      </c>
    </row>
    <row r="9" spans="1:7" s="26" customFormat="1" ht="12.75">
      <c r="A9" s="74" t="s">
        <v>4</v>
      </c>
      <c r="B9" s="43"/>
      <c r="C9" s="69">
        <v>3600000</v>
      </c>
      <c r="D9"/>
      <c r="E9" s="69">
        <v>3600000</v>
      </c>
      <c r="G9" s="69">
        <v>4800000</v>
      </c>
    </row>
    <row r="10" spans="1:7" s="26" customFormat="1" ht="12.75">
      <c r="A10" s="74" t="s">
        <v>5</v>
      </c>
      <c r="B10" s="43"/>
      <c r="C10" s="69">
        <v>1800000</v>
      </c>
      <c r="D10"/>
      <c r="E10" s="69">
        <v>1800000</v>
      </c>
      <c r="G10" s="69">
        <v>1950000</v>
      </c>
    </row>
    <row r="11" spans="1:7" s="26" customFormat="1" ht="12.75">
      <c r="A11" s="74" t="s">
        <v>6</v>
      </c>
      <c r="B11" s="43"/>
      <c r="C11" s="69">
        <v>1150000</v>
      </c>
      <c r="D11"/>
      <c r="E11" s="69">
        <v>1100000</v>
      </c>
      <c r="G11" s="69">
        <v>1200000</v>
      </c>
    </row>
    <row r="12" spans="1:7" s="26" customFormat="1" ht="12.75">
      <c r="A12" s="74" t="s">
        <v>7</v>
      </c>
      <c r="B12" s="43"/>
      <c r="C12" s="69">
        <v>9950000</v>
      </c>
      <c r="D12"/>
      <c r="E12" s="69">
        <v>10000000</v>
      </c>
      <c r="G12" s="69">
        <v>10450000</v>
      </c>
    </row>
    <row r="13" spans="1:7" s="26" customFormat="1" ht="12.75">
      <c r="A13" s="74" t="s">
        <v>8</v>
      </c>
      <c r="B13" s="43"/>
      <c r="C13" s="69">
        <v>1920000</v>
      </c>
      <c r="D13"/>
      <c r="E13" s="69">
        <v>1900000</v>
      </c>
      <c r="G13" s="69">
        <v>1950000</v>
      </c>
    </row>
    <row r="14" spans="1:7" s="26" customFormat="1" ht="12.75">
      <c r="A14" s="74" t="s">
        <v>145</v>
      </c>
      <c r="B14" s="43"/>
      <c r="C14" s="69">
        <v>920000</v>
      </c>
      <c r="D14"/>
      <c r="E14" s="69">
        <v>900000</v>
      </c>
      <c r="G14" s="69">
        <v>1000000</v>
      </c>
    </row>
    <row r="15" spans="1:7" s="26" customFormat="1" ht="12.75">
      <c r="A15" s="74" t="s">
        <v>188</v>
      </c>
      <c r="B15" s="43"/>
      <c r="C15" s="69">
        <v>1300000</v>
      </c>
      <c r="D15"/>
      <c r="E15" s="69">
        <v>800000</v>
      </c>
      <c r="G15" s="69">
        <v>1600000</v>
      </c>
    </row>
    <row r="16" spans="1:7" s="26" customFormat="1" ht="12.75">
      <c r="A16" s="74" t="s">
        <v>189</v>
      </c>
      <c r="B16" s="43"/>
      <c r="C16" s="69">
        <v>130000</v>
      </c>
      <c r="D16"/>
      <c r="E16" s="69">
        <v>110000</v>
      </c>
      <c r="G16" s="69">
        <v>120000</v>
      </c>
    </row>
    <row r="17" spans="1:7" ht="13.5" thickBot="1">
      <c r="A17" s="75" t="s">
        <v>172</v>
      </c>
      <c r="B17" s="44"/>
      <c r="C17" s="70">
        <f>SUM(C8:C16)</f>
        <v>53220000</v>
      </c>
      <c r="D17" s="44">
        <f>SUM(D8:D16)</f>
        <v>0</v>
      </c>
      <c r="E17" s="70">
        <f>SUM(E8:E16)</f>
        <v>51810000</v>
      </c>
      <c r="F17" s="44">
        <f>SUM(F8:F16)</f>
        <v>0</v>
      </c>
      <c r="G17" s="70">
        <f>SUM(G8:G16)</f>
        <v>58570000</v>
      </c>
    </row>
    <row r="18" spans="2:7" ht="13.5" thickBot="1">
      <c r="B18" s="44"/>
      <c r="C18" s="44"/>
      <c r="D18" s="44"/>
      <c r="E18" s="44"/>
      <c r="F18" s="44"/>
      <c r="G18" s="44"/>
    </row>
    <row r="19" spans="1:7" ht="12.75">
      <c r="A19" s="73" t="s">
        <v>170</v>
      </c>
      <c r="B19" s="40"/>
      <c r="C19" s="71"/>
      <c r="D19"/>
      <c r="E19" s="71"/>
      <c r="G19" s="71"/>
    </row>
    <row r="20" spans="1:10" s="27" customFormat="1" ht="12.75">
      <c r="A20" s="74" t="s">
        <v>111</v>
      </c>
      <c r="B20" s="47"/>
      <c r="C20" s="69">
        <v>149000</v>
      </c>
      <c r="D20"/>
      <c r="E20" s="69">
        <v>147000</v>
      </c>
      <c r="G20" s="69">
        <v>149000</v>
      </c>
      <c r="J20" s="27" t="s">
        <v>68</v>
      </c>
    </row>
    <row r="21" spans="1:7" s="27" customFormat="1" ht="12.75">
      <c r="A21" s="74" t="s">
        <v>190</v>
      </c>
      <c r="B21" s="47"/>
      <c r="C21" s="69">
        <v>139000</v>
      </c>
      <c r="D21"/>
      <c r="E21" s="69">
        <v>138000</v>
      </c>
      <c r="G21" s="69">
        <v>139000</v>
      </c>
    </row>
    <row r="22" spans="1:7" s="27" customFormat="1" ht="12.75">
      <c r="A22" s="74" t="s">
        <v>146</v>
      </c>
      <c r="B22" s="47"/>
      <c r="C22" s="69">
        <v>35000</v>
      </c>
      <c r="D22"/>
      <c r="E22" s="69">
        <v>35000</v>
      </c>
      <c r="G22" s="69">
        <v>36000</v>
      </c>
    </row>
    <row r="23" spans="1:7" s="29" customFormat="1" ht="12.75">
      <c r="A23" s="74" t="s">
        <v>112</v>
      </c>
      <c r="B23" s="47"/>
      <c r="C23" s="69">
        <v>320000</v>
      </c>
      <c r="D23"/>
      <c r="E23" s="69">
        <v>280000</v>
      </c>
      <c r="G23" s="69">
        <v>300000</v>
      </c>
    </row>
    <row r="24" spans="1:7" s="29" customFormat="1" ht="12.75">
      <c r="A24" s="74" t="s">
        <v>113</v>
      </c>
      <c r="B24" s="47"/>
      <c r="C24" s="69">
        <v>30000</v>
      </c>
      <c r="D24"/>
      <c r="E24" s="69">
        <v>20000</v>
      </c>
      <c r="G24" s="69">
        <v>30000</v>
      </c>
    </row>
    <row r="25" spans="1:7" s="29" customFormat="1" ht="12.75">
      <c r="A25" s="74" t="s">
        <v>114</v>
      </c>
      <c r="B25" s="47"/>
      <c r="C25" s="69">
        <v>400000</v>
      </c>
      <c r="D25"/>
      <c r="E25" s="69">
        <v>370000</v>
      </c>
      <c r="G25" s="69">
        <v>300000</v>
      </c>
    </row>
    <row r="26" spans="1:7" s="29" customFormat="1" ht="12.75">
      <c r="A26" s="74" t="s">
        <v>115</v>
      </c>
      <c r="B26" s="47"/>
      <c r="C26" s="69">
        <v>70000</v>
      </c>
      <c r="D26" s="20"/>
      <c r="E26" s="69">
        <v>50000</v>
      </c>
      <c r="F26" s="58"/>
      <c r="G26" s="69">
        <v>46000</v>
      </c>
    </row>
    <row r="27" spans="1:7" ht="13.5" thickBot="1">
      <c r="A27" s="75" t="s">
        <v>172</v>
      </c>
      <c r="B27" s="44"/>
      <c r="C27" s="70">
        <f>SUM(C20:C26)</f>
        <v>1143000</v>
      </c>
      <c r="D27" s="44">
        <f>SUM(D20:D26)</f>
        <v>0</v>
      </c>
      <c r="E27" s="70">
        <f>SUM(E20:E26)</f>
        <v>1040000</v>
      </c>
      <c r="F27" s="44">
        <f>SUM(F20:F26)</f>
        <v>0</v>
      </c>
      <c r="G27" s="70">
        <f>SUM(G20:G26)</f>
        <v>1000000</v>
      </c>
    </row>
    <row r="28" spans="2:7" ht="13.5" thickBot="1">
      <c r="B28" s="44"/>
      <c r="C28" s="44"/>
      <c r="D28" s="44"/>
      <c r="E28" s="44"/>
      <c r="F28" s="44"/>
      <c r="G28" s="44"/>
    </row>
    <row r="29" spans="1:7" ht="12.75">
      <c r="A29" s="73" t="s">
        <v>9</v>
      </c>
      <c r="B29" s="40"/>
      <c r="C29" s="71"/>
      <c r="D29"/>
      <c r="E29" s="71"/>
      <c r="G29" s="71"/>
    </row>
    <row r="30" spans="1:7" s="31" customFormat="1" ht="12.75">
      <c r="A30" s="74" t="s">
        <v>129</v>
      </c>
      <c r="B30" s="47"/>
      <c r="C30" s="69">
        <v>240000</v>
      </c>
      <c r="D30"/>
      <c r="E30" s="69">
        <v>245000</v>
      </c>
      <c r="G30" s="69">
        <v>150000</v>
      </c>
    </row>
    <row r="31" spans="1:7" s="31" customFormat="1" ht="12.75">
      <c r="A31" s="74" t="s">
        <v>147</v>
      </c>
      <c r="B31" s="47"/>
      <c r="C31" s="69">
        <v>100000</v>
      </c>
      <c r="D31"/>
      <c r="E31" s="69">
        <v>110000</v>
      </c>
      <c r="G31" s="69">
        <v>110000</v>
      </c>
    </row>
    <row r="32" spans="1:7" s="26" customFormat="1" ht="12.75">
      <c r="A32" s="76" t="s">
        <v>116</v>
      </c>
      <c r="B32" s="47"/>
      <c r="C32" s="69">
        <v>38000</v>
      </c>
      <c r="D32"/>
      <c r="E32" s="69">
        <v>40000</v>
      </c>
      <c r="G32" s="69">
        <v>44000</v>
      </c>
    </row>
    <row r="33" spans="1:7" s="31" customFormat="1" ht="12.75">
      <c r="A33" s="74" t="s">
        <v>159</v>
      </c>
      <c r="B33" s="47"/>
      <c r="C33" s="69">
        <v>950000</v>
      </c>
      <c r="D33"/>
      <c r="E33" s="69">
        <v>100000</v>
      </c>
      <c r="G33" s="69">
        <v>350000</v>
      </c>
    </row>
    <row r="34" spans="1:7" s="31" customFormat="1" ht="12.75">
      <c r="A34" s="74" t="s">
        <v>117</v>
      </c>
      <c r="B34" s="47"/>
      <c r="C34" s="69">
        <v>14000</v>
      </c>
      <c r="D34"/>
      <c r="E34" s="69">
        <v>13000</v>
      </c>
      <c r="G34" s="69">
        <v>14000</v>
      </c>
    </row>
    <row r="35" spans="1:7" s="31" customFormat="1" ht="12.75">
      <c r="A35" s="74" t="s">
        <v>200</v>
      </c>
      <c r="B35" s="47"/>
      <c r="C35" s="69">
        <v>0</v>
      </c>
      <c r="D35"/>
      <c r="E35" s="69">
        <v>2000</v>
      </c>
      <c r="G35" s="69">
        <v>2000</v>
      </c>
    </row>
    <row r="36" spans="1:7" ht="13.5" thickBot="1">
      <c r="A36" s="75" t="s">
        <v>172</v>
      </c>
      <c r="B36" s="44"/>
      <c r="C36" s="70">
        <f>SUM(C30:C35)</f>
        <v>1342000</v>
      </c>
      <c r="D36" s="44">
        <f>SUM(D30:D34)</f>
        <v>0</v>
      </c>
      <c r="E36" s="70">
        <f>SUM(E30:E35)</f>
        <v>510000</v>
      </c>
      <c r="F36" s="44">
        <f>SUM(F30:F34)</f>
        <v>0</v>
      </c>
      <c r="G36" s="70">
        <f>SUM(G30:G35)</f>
        <v>670000</v>
      </c>
    </row>
    <row r="37" spans="2:7" ht="13.5" thickBot="1">
      <c r="B37" s="44"/>
      <c r="C37" s="44"/>
      <c r="D37" s="44"/>
      <c r="E37" s="44"/>
      <c r="F37" s="44"/>
      <c r="G37" s="44"/>
    </row>
    <row r="38" spans="1:7" ht="12" customHeight="1">
      <c r="A38" s="73" t="s">
        <v>10</v>
      </c>
      <c r="B38" s="40"/>
      <c r="C38" s="71"/>
      <c r="D38"/>
      <c r="E38" s="71"/>
      <c r="G38" s="71"/>
    </row>
    <row r="39" spans="1:7" s="27" customFormat="1" ht="12.75">
      <c r="A39" s="74" t="s">
        <v>160</v>
      </c>
      <c r="B39" s="47"/>
      <c r="C39" s="69">
        <v>3176000</v>
      </c>
      <c r="D39"/>
      <c r="E39" s="69">
        <v>3080000</v>
      </c>
      <c r="G39" s="69">
        <v>3170000</v>
      </c>
    </row>
    <row r="40" spans="1:7" s="27" customFormat="1" ht="12.75">
      <c r="A40" s="74" t="s">
        <v>95</v>
      </c>
      <c r="B40" s="53"/>
      <c r="C40" s="69">
        <v>17000</v>
      </c>
      <c r="D40"/>
      <c r="E40" s="69">
        <v>12000</v>
      </c>
      <c r="G40" s="69">
        <v>14000</v>
      </c>
    </row>
    <row r="41" spans="1:7" s="27" customFormat="1" ht="12.75">
      <c r="A41" s="74" t="s">
        <v>100</v>
      </c>
      <c r="B41" s="53"/>
      <c r="C41" s="69">
        <v>33000</v>
      </c>
      <c r="D41"/>
      <c r="E41" s="69">
        <v>22000</v>
      </c>
      <c r="G41" s="69">
        <v>25000</v>
      </c>
    </row>
    <row r="42" spans="1:7" s="27" customFormat="1" ht="12.75">
      <c r="A42" s="74" t="s">
        <v>12</v>
      </c>
      <c r="B42" s="53"/>
      <c r="C42" s="69">
        <v>48000</v>
      </c>
      <c r="D42"/>
      <c r="E42" s="69">
        <v>47000</v>
      </c>
      <c r="G42" s="69">
        <v>47000</v>
      </c>
    </row>
    <row r="43" spans="1:7" s="27" customFormat="1" ht="12.75">
      <c r="A43" s="74" t="s">
        <v>161</v>
      </c>
      <c r="B43" s="53"/>
      <c r="C43" s="69">
        <v>846000</v>
      </c>
      <c r="D43"/>
      <c r="E43" s="69">
        <v>795000</v>
      </c>
      <c r="F43" s="52"/>
      <c r="G43" s="69">
        <v>820000</v>
      </c>
    </row>
    <row r="44" spans="1:7" s="27" customFormat="1" ht="12.75">
      <c r="A44" s="74" t="s">
        <v>106</v>
      </c>
      <c r="B44" s="47"/>
      <c r="C44" s="69">
        <v>110000</v>
      </c>
      <c r="D44"/>
      <c r="E44" s="69">
        <v>137000</v>
      </c>
      <c r="G44" s="69">
        <v>140000</v>
      </c>
    </row>
    <row r="45" spans="1:7" s="27" customFormat="1" ht="12.75">
      <c r="A45" s="74" t="s">
        <v>11</v>
      </c>
      <c r="B45" s="47"/>
      <c r="C45" s="69">
        <v>30000</v>
      </c>
      <c r="D45"/>
      <c r="E45" s="69">
        <v>20000</v>
      </c>
      <c r="F45" s="52"/>
      <c r="G45" s="69">
        <v>30000</v>
      </c>
    </row>
    <row r="46" spans="1:7" s="27" customFormat="1" ht="12.75">
      <c r="A46" s="74" t="s">
        <v>13</v>
      </c>
      <c r="B46" s="47"/>
      <c r="C46" s="69">
        <v>1000</v>
      </c>
      <c r="D46"/>
      <c r="E46" s="69">
        <v>1000</v>
      </c>
      <c r="G46" s="69">
        <v>1000</v>
      </c>
    </row>
    <row r="47" spans="1:7" s="27" customFormat="1" ht="12.75">
      <c r="A47" s="74" t="s">
        <v>162</v>
      </c>
      <c r="B47" s="47"/>
      <c r="C47" s="69">
        <v>271000</v>
      </c>
      <c r="D47"/>
      <c r="E47" s="69">
        <v>248000</v>
      </c>
      <c r="G47" s="69">
        <v>255000</v>
      </c>
    </row>
    <row r="48" spans="1:7" s="27" customFormat="1" ht="12.75">
      <c r="A48" s="74" t="s">
        <v>118</v>
      </c>
      <c r="B48" s="53"/>
      <c r="C48" s="69">
        <v>6000</v>
      </c>
      <c r="D48" s="20"/>
      <c r="E48" s="69">
        <v>8000</v>
      </c>
      <c r="F48" s="53"/>
      <c r="G48" s="69">
        <v>8000</v>
      </c>
    </row>
    <row r="49" spans="1:7" s="27" customFormat="1" ht="13.5" thickBot="1">
      <c r="A49" s="75" t="s">
        <v>172</v>
      </c>
      <c r="B49" s="47"/>
      <c r="C49" s="70">
        <f>SUM(C39:C48)</f>
        <v>4538000</v>
      </c>
      <c r="D49" s="44">
        <f>SUM(D39:D48)</f>
        <v>0</v>
      </c>
      <c r="E49" s="70">
        <f>SUM(E39:E48)</f>
        <v>4370000</v>
      </c>
      <c r="F49" s="44">
        <f>SUM(F39:F48)</f>
        <v>0</v>
      </c>
      <c r="G49" s="70">
        <f>SUM(G39:G48)</f>
        <v>4510000</v>
      </c>
    </row>
    <row r="50" spans="1:7" s="27" customFormat="1" ht="13.5" thickBot="1">
      <c r="A50" s="4"/>
      <c r="B50" s="47"/>
      <c r="C50" s="44"/>
      <c r="D50" s="44"/>
      <c r="E50" s="44"/>
      <c r="F50" s="44"/>
      <c r="G50" s="44"/>
    </row>
    <row r="51" spans="1:7" ht="12.75">
      <c r="A51" s="73" t="s">
        <v>14</v>
      </c>
      <c r="B51" s="40"/>
      <c r="C51" s="71"/>
      <c r="D51"/>
      <c r="E51" s="71"/>
      <c r="G51" s="71"/>
    </row>
    <row r="52" spans="1:7" ht="12.75">
      <c r="A52" s="74" t="s">
        <v>15</v>
      </c>
      <c r="B52" s="47"/>
      <c r="C52" s="69">
        <v>80000</v>
      </c>
      <c r="D52" s="20"/>
      <c r="E52" s="69">
        <v>80000</v>
      </c>
      <c r="F52" s="20"/>
      <c r="G52" s="69">
        <v>90000</v>
      </c>
    </row>
    <row r="53" spans="1:7" ht="13.5" thickBot="1">
      <c r="A53" s="75" t="s">
        <v>172</v>
      </c>
      <c r="B53" s="44"/>
      <c r="C53" s="70">
        <f>SUM(C52)</f>
        <v>80000</v>
      </c>
      <c r="D53" s="44">
        <f>SUM(D52)</f>
        <v>0</v>
      </c>
      <c r="E53" s="70">
        <f>SUM(E52)</f>
        <v>80000</v>
      </c>
      <c r="F53" s="44">
        <f>SUM(F52)</f>
        <v>0</v>
      </c>
      <c r="G53" s="70">
        <f>SUM(G52)</f>
        <v>90000</v>
      </c>
    </row>
    <row r="54" spans="1:7" ht="12.75">
      <c r="A54" s="61"/>
      <c r="B54" s="44"/>
      <c r="C54" s="44"/>
      <c r="D54" s="44"/>
      <c r="E54" s="44"/>
      <c r="F54" s="44"/>
      <c r="G54" s="44"/>
    </row>
    <row r="55" spans="1:7" ht="13.5" thickBot="1">
      <c r="A55" s="61"/>
      <c r="B55" s="44"/>
      <c r="C55" s="44"/>
      <c r="D55" s="44"/>
      <c r="E55" s="44"/>
      <c r="F55" s="44"/>
      <c r="G55" s="44"/>
    </row>
    <row r="56" spans="1:7" ht="12.75">
      <c r="A56" s="73" t="s">
        <v>16</v>
      </c>
      <c r="B56" s="38"/>
      <c r="C56" s="71"/>
      <c r="D56"/>
      <c r="E56" s="71"/>
      <c r="G56" s="71"/>
    </row>
    <row r="57" spans="1:7" ht="12.75">
      <c r="A57" s="74" t="s">
        <v>17</v>
      </c>
      <c r="B57" s="47"/>
      <c r="C57" s="69">
        <v>6000</v>
      </c>
      <c r="D57"/>
      <c r="E57" s="69">
        <v>5000</v>
      </c>
      <c r="G57" s="69">
        <v>5000</v>
      </c>
    </row>
    <row r="58" spans="1:7" s="27" customFormat="1" ht="12.75">
      <c r="A58" s="74" t="s">
        <v>18</v>
      </c>
      <c r="B58" s="47"/>
      <c r="C58" s="69">
        <v>118000</v>
      </c>
      <c r="D58"/>
      <c r="E58" s="69">
        <v>95000</v>
      </c>
      <c r="G58" s="69">
        <v>95000</v>
      </c>
    </row>
    <row r="59" spans="1:7" ht="12.75">
      <c r="A59" s="74" t="s">
        <v>105</v>
      </c>
      <c r="B59" s="47"/>
      <c r="C59" s="69">
        <v>40000</v>
      </c>
      <c r="D59"/>
      <c r="E59" s="69">
        <v>40000</v>
      </c>
      <c r="G59" s="69">
        <v>40000</v>
      </c>
    </row>
    <row r="60" spans="1:7" ht="12.75">
      <c r="A60" s="74" t="s">
        <v>122</v>
      </c>
      <c r="B60" s="47"/>
      <c r="C60" s="69">
        <v>110000</v>
      </c>
      <c r="D60"/>
      <c r="E60" s="69">
        <v>100000</v>
      </c>
      <c r="G60" s="69">
        <v>110000</v>
      </c>
    </row>
    <row r="61" spans="1:7" s="19" customFormat="1" ht="12.75">
      <c r="A61" s="74" t="s">
        <v>123</v>
      </c>
      <c r="B61" s="47"/>
      <c r="C61" s="69">
        <v>60000</v>
      </c>
      <c r="D61" s="20"/>
      <c r="E61" s="69">
        <v>65000</v>
      </c>
      <c r="F61" s="62"/>
      <c r="G61" s="69">
        <v>65000</v>
      </c>
    </row>
    <row r="62" spans="1:7" ht="13.5" thickBot="1">
      <c r="A62" s="75" t="s">
        <v>172</v>
      </c>
      <c r="B62" s="44"/>
      <c r="C62" s="70">
        <f>SUM(C57:C61)</f>
        <v>334000</v>
      </c>
      <c r="D62" s="44">
        <f>SUM(D57:D61)</f>
        <v>0</v>
      </c>
      <c r="E62" s="70">
        <f>SUM(E57:E61)</f>
        <v>305000</v>
      </c>
      <c r="F62" s="44">
        <f>SUM(F57:F61)</f>
        <v>0</v>
      </c>
      <c r="G62" s="70">
        <f>SUM(G57:G61)</f>
        <v>315000</v>
      </c>
    </row>
    <row r="63" spans="2:7" ht="13.5" thickBot="1">
      <c r="B63" s="44"/>
      <c r="C63" s="44"/>
      <c r="D63" s="44"/>
      <c r="E63" s="44"/>
      <c r="F63" s="44"/>
      <c r="G63" s="44"/>
    </row>
    <row r="64" spans="1:7" s="31" customFormat="1" ht="12.75">
      <c r="A64" s="73" t="s">
        <v>19</v>
      </c>
      <c r="B64" s="54"/>
      <c r="C64" s="77"/>
      <c r="D64"/>
      <c r="E64" s="77"/>
      <c r="G64" s="77"/>
    </row>
    <row r="65" spans="1:7" ht="12.75">
      <c r="A65" s="74" t="s">
        <v>20</v>
      </c>
      <c r="B65" s="47"/>
      <c r="C65" s="69">
        <v>65000</v>
      </c>
      <c r="D65"/>
      <c r="E65" s="69">
        <v>57000</v>
      </c>
      <c r="G65" s="69">
        <v>55000</v>
      </c>
    </row>
    <row r="66" spans="1:7" s="31" customFormat="1" ht="12.75">
      <c r="A66" s="74" t="s">
        <v>21</v>
      </c>
      <c r="B66" s="47"/>
      <c r="C66" s="69">
        <v>16000</v>
      </c>
      <c r="D66"/>
      <c r="E66" s="69">
        <v>16000</v>
      </c>
      <c r="G66" s="69">
        <v>10000</v>
      </c>
    </row>
    <row r="67" spans="1:7" ht="12.75">
      <c r="A67" s="74" t="s">
        <v>22</v>
      </c>
      <c r="B67" s="47"/>
      <c r="C67" s="69">
        <v>2500</v>
      </c>
      <c r="D67"/>
      <c r="E67" s="69">
        <v>3000</v>
      </c>
      <c r="G67" s="69">
        <v>4000</v>
      </c>
    </row>
    <row r="68" spans="1:7" ht="12.75">
      <c r="A68" s="74" t="s">
        <v>148</v>
      </c>
      <c r="B68" s="47"/>
      <c r="C68" s="69">
        <v>30000</v>
      </c>
      <c r="D68"/>
      <c r="E68" s="69">
        <v>27000</v>
      </c>
      <c r="G68" s="69">
        <v>25000</v>
      </c>
    </row>
    <row r="69" spans="1:7" ht="12.75">
      <c r="A69" s="74" t="s">
        <v>23</v>
      </c>
      <c r="B69" s="47"/>
      <c r="C69" s="69">
        <v>10000</v>
      </c>
      <c r="D69"/>
      <c r="E69" s="69">
        <v>225000</v>
      </c>
      <c r="G69" s="69">
        <v>40000</v>
      </c>
    </row>
    <row r="70" spans="1:7" s="30" customFormat="1" ht="12.75">
      <c r="A70" s="74" t="s">
        <v>150</v>
      </c>
      <c r="B70" s="47"/>
      <c r="C70" s="69">
        <v>20000</v>
      </c>
      <c r="D70"/>
      <c r="E70" s="69">
        <v>20000</v>
      </c>
      <c r="G70" s="69">
        <v>20000</v>
      </c>
    </row>
    <row r="71" spans="1:7" s="31" customFormat="1" ht="12.75">
      <c r="A71" s="74" t="s">
        <v>151</v>
      </c>
      <c r="B71" s="47"/>
      <c r="C71" s="69">
        <v>25000</v>
      </c>
      <c r="D71"/>
      <c r="E71" s="69">
        <v>6000</v>
      </c>
      <c r="G71" s="69">
        <v>10000</v>
      </c>
    </row>
    <row r="72" spans="1:7" s="29" customFormat="1" ht="12.75">
      <c r="A72" s="74" t="s">
        <v>152</v>
      </c>
      <c r="B72" s="47"/>
      <c r="C72" s="69">
        <v>45000</v>
      </c>
      <c r="D72"/>
      <c r="E72" s="69">
        <v>50000</v>
      </c>
      <c r="G72" s="69">
        <v>50000</v>
      </c>
    </row>
    <row r="73" spans="1:14" s="29" customFormat="1" ht="12.75">
      <c r="A73" s="74" t="s">
        <v>149</v>
      </c>
      <c r="B73" s="47"/>
      <c r="C73" s="69">
        <v>20000</v>
      </c>
      <c r="D73"/>
      <c r="E73" s="69">
        <v>20000</v>
      </c>
      <c r="G73" s="69">
        <v>20000</v>
      </c>
      <c r="N73" s="45"/>
    </row>
    <row r="74" spans="1:14" s="27" customFormat="1" ht="12.75">
      <c r="A74" s="74" t="s">
        <v>24</v>
      </c>
      <c r="B74" s="47"/>
      <c r="C74" s="69">
        <v>230000</v>
      </c>
      <c r="D74"/>
      <c r="E74" s="69">
        <v>265000</v>
      </c>
      <c r="G74" s="69">
        <v>270000</v>
      </c>
      <c r="N74" s="46"/>
    </row>
    <row r="75" spans="1:7" s="29" customFormat="1" ht="12.75">
      <c r="A75" s="74" t="s">
        <v>132</v>
      </c>
      <c r="B75" s="47"/>
      <c r="C75" s="69">
        <v>300000</v>
      </c>
      <c r="D75"/>
      <c r="E75" s="69">
        <v>380000</v>
      </c>
      <c r="G75" s="69">
        <v>380000</v>
      </c>
    </row>
    <row r="76" spans="1:7" s="29" customFormat="1" ht="12.75">
      <c r="A76" s="74" t="s">
        <v>198</v>
      </c>
      <c r="B76" s="47"/>
      <c r="C76" s="69">
        <v>400000</v>
      </c>
      <c r="D76"/>
      <c r="E76" s="69">
        <v>100000</v>
      </c>
      <c r="G76" s="69">
        <v>300000</v>
      </c>
    </row>
    <row r="77" spans="1:7" s="30" customFormat="1" ht="12.75">
      <c r="A77" s="74" t="s">
        <v>140</v>
      </c>
      <c r="B77" s="47"/>
      <c r="C77" s="69">
        <v>36000</v>
      </c>
      <c r="D77" s="20"/>
      <c r="E77" s="69">
        <v>36000</v>
      </c>
      <c r="F77" s="63"/>
      <c r="G77" s="69">
        <v>36000</v>
      </c>
    </row>
    <row r="78" spans="1:14" s="30" customFormat="1" ht="13.5" thickBot="1">
      <c r="A78" s="75" t="s">
        <v>172</v>
      </c>
      <c r="B78" s="44"/>
      <c r="C78" s="70">
        <f>SUM(C65:C77)</f>
        <v>1199500</v>
      </c>
      <c r="D78" s="44">
        <f>SUM(D65:D77)</f>
        <v>0</v>
      </c>
      <c r="E78" s="70">
        <f>SUM(E65:E77)</f>
        <v>1205000</v>
      </c>
      <c r="F78" s="44">
        <f>SUM(F65:F77)</f>
        <v>0</v>
      </c>
      <c r="G78" s="70">
        <f>SUM(G65:G77)</f>
        <v>1220000</v>
      </c>
      <c r="N78" s="45"/>
    </row>
    <row r="79" spans="1:14" s="27" customFormat="1" ht="12.75">
      <c r="A79" s="4"/>
      <c r="B79" s="53"/>
      <c r="D79"/>
      <c r="E79" s="32"/>
      <c r="G79" s="56"/>
      <c r="N79" s="46"/>
    </row>
    <row r="80" spans="2:14" ht="13.5" thickBot="1">
      <c r="B80" s="46"/>
      <c r="C80" s="46"/>
      <c r="D80" s="46" t="e">
        <f>SUM(#REF!)</f>
        <v>#REF!</v>
      </c>
      <c r="E80" s="46"/>
      <c r="F80" s="46" t="e">
        <f>SUM(#REF!)</f>
        <v>#REF!</v>
      </c>
      <c r="G80" s="46"/>
      <c r="N80" s="43"/>
    </row>
    <row r="81" spans="1:14" ht="12.75">
      <c r="A81" s="73" t="s">
        <v>25</v>
      </c>
      <c r="C81" s="78"/>
      <c r="D81"/>
      <c r="E81" s="78"/>
      <c r="G81" s="78"/>
      <c r="N81" s="43"/>
    </row>
    <row r="82" spans="1:14" ht="12.75">
      <c r="A82" s="74" t="s">
        <v>88</v>
      </c>
      <c r="B82" s="47"/>
      <c r="C82" s="69">
        <v>160000</v>
      </c>
      <c r="D82" s="20"/>
      <c r="E82" s="69">
        <v>165000</v>
      </c>
      <c r="F82" s="20"/>
      <c r="G82" s="69">
        <v>170000</v>
      </c>
      <c r="N82" s="43"/>
    </row>
    <row r="83" spans="1:14" ht="13.5" thickBot="1">
      <c r="A83" s="75" t="s">
        <v>172</v>
      </c>
      <c r="B83" s="44"/>
      <c r="C83" s="70">
        <f>SUM(C82)</f>
        <v>160000</v>
      </c>
      <c r="D83" s="44">
        <f>SUM(D82)</f>
        <v>0</v>
      </c>
      <c r="E83" s="70">
        <f>SUM(E82)</f>
        <v>165000</v>
      </c>
      <c r="F83" s="44">
        <f>SUM(F82)</f>
        <v>0</v>
      </c>
      <c r="G83" s="70">
        <f>SUM(G82)</f>
        <v>170000</v>
      </c>
      <c r="N83" s="44"/>
    </row>
    <row r="84" spans="2:14" ht="13.5" thickBot="1">
      <c r="B84" s="44"/>
      <c r="C84" s="44"/>
      <c r="D84" s="44"/>
      <c r="E84" s="44"/>
      <c r="F84" s="44"/>
      <c r="G84" s="44"/>
      <c r="N84" s="44"/>
    </row>
    <row r="85" spans="1:7" ht="12.75">
      <c r="A85" s="73" t="s">
        <v>26</v>
      </c>
      <c r="C85" s="78"/>
      <c r="D85"/>
      <c r="E85" s="78"/>
      <c r="G85" s="78"/>
    </row>
    <row r="86" spans="1:7" ht="12.75">
      <c r="A86" s="74" t="s">
        <v>191</v>
      </c>
      <c r="B86" s="46"/>
      <c r="C86" s="69">
        <v>1480000</v>
      </c>
      <c r="D86"/>
      <c r="E86" s="69">
        <v>1525000</v>
      </c>
      <c r="G86" s="69">
        <v>1620000</v>
      </c>
    </row>
    <row r="87" spans="1:7" ht="12.75">
      <c r="A87" s="74" t="s">
        <v>124</v>
      </c>
      <c r="B87" s="46"/>
      <c r="C87" s="69">
        <v>143000</v>
      </c>
      <c r="D87"/>
      <c r="E87" s="69">
        <v>160000</v>
      </c>
      <c r="G87" s="69">
        <v>165000</v>
      </c>
    </row>
    <row r="88" spans="1:7" ht="12.75">
      <c r="A88" s="74" t="s">
        <v>125</v>
      </c>
      <c r="B88" s="46"/>
      <c r="C88" s="69">
        <v>495000</v>
      </c>
      <c r="D88"/>
      <c r="E88" s="69">
        <v>500000</v>
      </c>
      <c r="G88" s="69">
        <v>500000</v>
      </c>
    </row>
    <row r="89" spans="1:7" s="29" customFormat="1" ht="12.75">
      <c r="A89" s="74" t="s">
        <v>126</v>
      </c>
      <c r="B89" s="46"/>
      <c r="C89" s="69">
        <v>800000</v>
      </c>
      <c r="D89"/>
      <c r="E89" s="69">
        <v>1425000</v>
      </c>
      <c r="G89" s="69">
        <v>880000</v>
      </c>
    </row>
    <row r="90" spans="1:7" ht="12.75">
      <c r="A90" s="74" t="s">
        <v>27</v>
      </c>
      <c r="B90" s="46"/>
      <c r="C90" s="69">
        <v>130000</v>
      </c>
      <c r="D90" s="20"/>
      <c r="E90" s="69">
        <v>145000</v>
      </c>
      <c r="F90" s="20"/>
      <c r="G90" s="69">
        <v>145000</v>
      </c>
    </row>
    <row r="91" spans="1:7" ht="13.5" thickBot="1">
      <c r="A91" s="75" t="s">
        <v>172</v>
      </c>
      <c r="B91" s="44"/>
      <c r="C91" s="70">
        <f>SUM(C86:C90)</f>
        <v>3048000</v>
      </c>
      <c r="D91" s="44">
        <f>SUM(D86:D90)</f>
        <v>0</v>
      </c>
      <c r="E91" s="70">
        <f>SUM(E86:E90)</f>
        <v>3755000</v>
      </c>
      <c r="F91" s="44">
        <f>SUM(F86:F90)</f>
        <v>0</v>
      </c>
      <c r="G91" s="70">
        <f>SUM(G86:G90)</f>
        <v>3310000</v>
      </c>
    </row>
    <row r="92" spans="2:7" ht="13.5" thickBot="1">
      <c r="B92" s="44"/>
      <c r="C92" s="44"/>
      <c r="D92" s="44"/>
      <c r="E92" s="44"/>
      <c r="F92" s="44"/>
      <c r="G92" s="44"/>
    </row>
    <row r="93" spans="1:7" ht="12.75">
      <c r="A93" s="73" t="s">
        <v>28</v>
      </c>
      <c r="C93" s="78"/>
      <c r="D93"/>
      <c r="E93" s="78"/>
      <c r="G93" s="78"/>
    </row>
    <row r="94" spans="1:7" ht="12.75">
      <c r="A94" s="74" t="s">
        <v>192</v>
      </c>
      <c r="B94" s="46"/>
      <c r="C94" s="69">
        <v>100000</v>
      </c>
      <c r="D94"/>
      <c r="E94" s="69">
        <v>70000</v>
      </c>
      <c r="G94" s="69">
        <v>100000</v>
      </c>
    </row>
    <row r="95" spans="1:7" ht="12.75">
      <c r="A95" s="74" t="s">
        <v>29</v>
      </c>
      <c r="B95" s="46"/>
      <c r="C95" s="69">
        <v>600000</v>
      </c>
      <c r="D95"/>
      <c r="E95" s="69">
        <v>400000</v>
      </c>
      <c r="G95" s="69">
        <v>700000</v>
      </c>
    </row>
    <row r="96" spans="1:7" ht="12.75">
      <c r="A96" s="74" t="s">
        <v>30</v>
      </c>
      <c r="B96" s="46"/>
      <c r="C96" s="69">
        <v>85000</v>
      </c>
      <c r="D96"/>
      <c r="E96" s="69">
        <v>67000</v>
      </c>
      <c r="G96" s="69">
        <v>50000</v>
      </c>
    </row>
    <row r="97" spans="1:7" ht="12.75">
      <c r="A97" s="74" t="s">
        <v>31</v>
      </c>
      <c r="B97" s="46"/>
      <c r="C97" s="69">
        <v>33000</v>
      </c>
      <c r="D97"/>
      <c r="E97" s="69">
        <v>33000</v>
      </c>
      <c r="G97" s="69">
        <v>20000</v>
      </c>
    </row>
    <row r="98" spans="1:14" ht="12.75">
      <c r="A98" s="74" t="s">
        <v>158</v>
      </c>
      <c r="B98" s="46"/>
      <c r="C98" s="69">
        <v>2700000</v>
      </c>
      <c r="D98" s="20"/>
      <c r="E98" s="69">
        <v>3200000</v>
      </c>
      <c r="F98" s="20"/>
      <c r="G98" s="69">
        <v>3100000</v>
      </c>
      <c r="N98" s="47"/>
    </row>
    <row r="99" spans="1:14" ht="13.5" thickBot="1">
      <c r="A99" s="75" t="s">
        <v>172</v>
      </c>
      <c r="B99" s="44"/>
      <c r="C99" s="70">
        <f>SUM(C94:C98)</f>
        <v>3518000</v>
      </c>
      <c r="D99" s="44">
        <f>SUM(D94:D98)</f>
        <v>0</v>
      </c>
      <c r="E99" s="70">
        <f>SUM(E94:E98)</f>
        <v>3770000</v>
      </c>
      <c r="F99" s="44">
        <f>SUM(F94:F98)</f>
        <v>0</v>
      </c>
      <c r="G99" s="70">
        <f>SUM(G94:G98)</f>
        <v>3970000</v>
      </c>
      <c r="N99" s="47"/>
    </row>
    <row r="100" spans="1:14" ht="12.75">
      <c r="A100" s="64"/>
      <c r="B100" s="44"/>
      <c r="C100" s="44"/>
      <c r="D100" s="44"/>
      <c r="E100" s="44"/>
      <c r="F100" s="44"/>
      <c r="G100" s="44"/>
      <c r="N100" s="47"/>
    </row>
    <row r="101" spans="2:14" ht="13.5" thickBot="1">
      <c r="B101" s="44"/>
      <c r="C101" s="44"/>
      <c r="D101" s="44"/>
      <c r="E101" s="44"/>
      <c r="F101" s="44"/>
      <c r="G101" s="44"/>
      <c r="N101" s="47"/>
    </row>
    <row r="102" spans="1:14" ht="12.75">
      <c r="A102" s="73" t="s">
        <v>32</v>
      </c>
      <c r="B102" s="40"/>
      <c r="C102" s="71"/>
      <c r="D102"/>
      <c r="E102" s="71"/>
      <c r="G102" s="71"/>
      <c r="N102" s="47"/>
    </row>
    <row r="103" spans="1:14" ht="12.75">
      <c r="A103" s="74" t="s">
        <v>193</v>
      </c>
      <c r="B103" s="18"/>
      <c r="C103" s="69">
        <v>75000</v>
      </c>
      <c r="D103"/>
      <c r="E103" s="69">
        <v>72000</v>
      </c>
      <c r="G103" s="69">
        <v>75000</v>
      </c>
      <c r="N103" s="44"/>
    </row>
    <row r="104" spans="1:7" ht="12.75">
      <c r="A104" s="74" t="s">
        <v>194</v>
      </c>
      <c r="B104" s="18"/>
      <c r="C104" s="69">
        <v>50000</v>
      </c>
      <c r="D104"/>
      <c r="E104" s="69">
        <v>30000</v>
      </c>
      <c r="G104" s="69">
        <v>40000</v>
      </c>
    </row>
    <row r="105" spans="1:7" ht="12.75">
      <c r="A105" s="74" t="s">
        <v>130</v>
      </c>
      <c r="B105" s="18"/>
      <c r="C105" s="69">
        <v>7000</v>
      </c>
      <c r="D105"/>
      <c r="E105" s="69">
        <v>4000</v>
      </c>
      <c r="G105" s="69">
        <v>5000</v>
      </c>
    </row>
    <row r="106" spans="1:7" ht="12.75">
      <c r="A106" s="74" t="s">
        <v>131</v>
      </c>
      <c r="B106" s="18"/>
      <c r="C106" s="69">
        <v>12000</v>
      </c>
      <c r="D106"/>
      <c r="E106" s="69">
        <v>14000</v>
      </c>
      <c r="G106" s="69">
        <v>14000</v>
      </c>
    </row>
    <row r="107" spans="1:7" ht="12.75">
      <c r="A107" s="74" t="s">
        <v>153</v>
      </c>
      <c r="B107" s="18"/>
      <c r="C107" s="69">
        <v>160000</v>
      </c>
      <c r="D107"/>
      <c r="E107" s="69">
        <v>450000</v>
      </c>
      <c r="G107" s="69">
        <v>400000</v>
      </c>
    </row>
    <row r="108" spans="1:7" ht="12.75">
      <c r="A108" s="74" t="s">
        <v>154</v>
      </c>
      <c r="B108" s="18"/>
      <c r="C108" s="69">
        <v>200000</v>
      </c>
      <c r="D108"/>
      <c r="E108" s="69">
        <v>220000</v>
      </c>
      <c r="G108" s="69">
        <v>220000</v>
      </c>
    </row>
    <row r="109" spans="1:7" s="31" customFormat="1" ht="12.75">
      <c r="A109" s="74" t="s">
        <v>33</v>
      </c>
      <c r="B109" s="18"/>
      <c r="C109" s="69">
        <v>220000</v>
      </c>
      <c r="D109"/>
      <c r="E109" s="69">
        <v>220000</v>
      </c>
      <c r="G109" s="69">
        <v>220000</v>
      </c>
    </row>
    <row r="110" spans="1:7" s="31" customFormat="1" ht="12.75">
      <c r="A110" s="74" t="s">
        <v>34</v>
      </c>
      <c r="B110" s="18"/>
      <c r="C110" s="69">
        <v>6000</v>
      </c>
      <c r="D110"/>
      <c r="E110" s="69">
        <v>5000</v>
      </c>
      <c r="G110" s="69">
        <v>6000</v>
      </c>
    </row>
    <row r="111" spans="1:7" s="27" customFormat="1" ht="12.75">
      <c r="A111" s="74" t="s">
        <v>35</v>
      </c>
      <c r="B111" s="18"/>
      <c r="C111" s="69">
        <v>150000</v>
      </c>
      <c r="D111" s="20"/>
      <c r="E111" s="69">
        <v>100000</v>
      </c>
      <c r="F111" s="53"/>
      <c r="G111" s="69">
        <v>30000</v>
      </c>
    </row>
    <row r="112" spans="1:7" s="31" customFormat="1" ht="12.75">
      <c r="A112" s="74" t="s">
        <v>199</v>
      </c>
      <c r="B112" s="18"/>
      <c r="C112" s="69">
        <v>24000</v>
      </c>
      <c r="D112" s="20"/>
      <c r="E112" s="69">
        <v>30000</v>
      </c>
      <c r="F112" s="54"/>
      <c r="G112" s="69">
        <v>30000</v>
      </c>
    </row>
    <row r="113" spans="1:7" s="31" customFormat="1" ht="13.5" thickBot="1">
      <c r="A113" s="75" t="s">
        <v>172</v>
      </c>
      <c r="B113" s="39"/>
      <c r="C113" s="70">
        <f>SUM(C103:C112)</f>
        <v>904000</v>
      </c>
      <c r="D113" s="44">
        <f>SUM(D103:D112)</f>
        <v>0</v>
      </c>
      <c r="E113" s="70">
        <f>SUM(E103:E112)</f>
        <v>1145000</v>
      </c>
      <c r="F113" s="44">
        <f>SUM(F103:F112)</f>
        <v>0</v>
      </c>
      <c r="G113" s="70">
        <f>SUM(G103:G112)</f>
        <v>1040000</v>
      </c>
    </row>
    <row r="114" spans="1:7" s="31" customFormat="1" ht="13.5" thickBot="1">
      <c r="A114" s="4"/>
      <c r="B114" s="39"/>
      <c r="C114" s="44"/>
      <c r="D114" s="44"/>
      <c r="E114" s="44"/>
      <c r="F114" s="44"/>
      <c r="G114" s="44"/>
    </row>
    <row r="115" spans="1:7" s="27" customFormat="1" ht="12.75">
      <c r="A115" s="73" t="s">
        <v>36</v>
      </c>
      <c r="B115" s="53"/>
      <c r="C115" s="80"/>
      <c r="D115"/>
      <c r="E115" s="80"/>
      <c r="G115" s="80"/>
    </row>
    <row r="116" spans="1:7" s="29" customFormat="1" ht="12.75">
      <c r="A116" s="74" t="s">
        <v>155</v>
      </c>
      <c r="B116" s="46"/>
      <c r="C116" s="69">
        <v>0</v>
      </c>
      <c r="D116"/>
      <c r="E116" s="69">
        <v>0</v>
      </c>
      <c r="G116" s="69">
        <v>40000</v>
      </c>
    </row>
    <row r="117" spans="1:7" s="29" customFormat="1" ht="12.75">
      <c r="A117" s="74" t="s">
        <v>37</v>
      </c>
      <c r="B117" s="46"/>
      <c r="C117" s="69">
        <v>753000</v>
      </c>
      <c r="D117"/>
      <c r="E117" s="69">
        <v>753000</v>
      </c>
      <c r="G117" s="69">
        <v>753000</v>
      </c>
    </row>
    <row r="118" spans="1:7" s="29" customFormat="1" ht="12.75">
      <c r="A118" s="74" t="s">
        <v>38</v>
      </c>
      <c r="B118" s="46"/>
      <c r="C118" s="69">
        <v>2000</v>
      </c>
      <c r="D118"/>
      <c r="E118" s="69">
        <v>1500</v>
      </c>
      <c r="G118" s="69">
        <v>0</v>
      </c>
    </row>
    <row r="119" spans="1:12" ht="12.75">
      <c r="A119" s="74" t="s">
        <v>39</v>
      </c>
      <c r="B119" s="46"/>
      <c r="C119" s="72">
        <v>500</v>
      </c>
      <c r="D119" s="33"/>
      <c r="E119" s="72">
        <v>1000</v>
      </c>
      <c r="F119" s="33"/>
      <c r="G119" s="72">
        <v>1000</v>
      </c>
      <c r="H119" s="33"/>
      <c r="I119" s="33"/>
      <c r="J119" s="33"/>
      <c r="K119" s="33"/>
      <c r="L119" s="33"/>
    </row>
    <row r="120" spans="1:7" ht="12.75">
      <c r="A120" s="74" t="s">
        <v>40</v>
      </c>
      <c r="B120" s="46"/>
      <c r="C120" s="69">
        <v>40000</v>
      </c>
      <c r="D120"/>
      <c r="E120" s="69">
        <v>31000</v>
      </c>
      <c r="G120" s="69">
        <v>20000</v>
      </c>
    </row>
    <row r="121" spans="1:7" ht="12.75">
      <c r="A121" s="74" t="s">
        <v>41</v>
      </c>
      <c r="B121" s="46"/>
      <c r="C121" s="69">
        <v>0</v>
      </c>
      <c r="D121"/>
      <c r="E121" s="69">
        <v>3500</v>
      </c>
      <c r="G121" s="69">
        <v>1000</v>
      </c>
    </row>
    <row r="122" spans="1:7" ht="12.75">
      <c r="A122" s="74" t="s">
        <v>42</v>
      </c>
      <c r="B122" s="46"/>
      <c r="C122" s="69">
        <v>2500</v>
      </c>
      <c r="D122"/>
      <c r="E122" s="69">
        <v>5000</v>
      </c>
      <c r="G122" s="69">
        <v>5000</v>
      </c>
    </row>
    <row r="123" spans="1:7" ht="12.75">
      <c r="A123" s="74" t="s">
        <v>43</v>
      </c>
      <c r="B123" s="46"/>
      <c r="C123" s="69">
        <v>1200000</v>
      </c>
      <c r="D123"/>
      <c r="E123" s="69">
        <v>950000</v>
      </c>
      <c r="G123" s="69">
        <v>1000000</v>
      </c>
    </row>
    <row r="124" spans="1:7" ht="12.75">
      <c r="A124" s="74" t="s">
        <v>44</v>
      </c>
      <c r="B124" s="46"/>
      <c r="C124" s="69">
        <v>550000</v>
      </c>
      <c r="D124"/>
      <c r="E124" s="69">
        <v>1050000</v>
      </c>
      <c r="G124" s="69">
        <v>1050000</v>
      </c>
    </row>
    <row r="125" spans="1:7" ht="12.75">
      <c r="A125" s="74" t="s">
        <v>127</v>
      </c>
      <c r="B125" s="46"/>
      <c r="C125" s="69">
        <v>0</v>
      </c>
      <c r="D125"/>
      <c r="E125" s="69">
        <v>0</v>
      </c>
      <c r="G125" s="69">
        <v>0</v>
      </c>
    </row>
    <row r="126" spans="1:7" ht="12.75">
      <c r="A126" s="74" t="s">
        <v>128</v>
      </c>
      <c r="B126" s="46"/>
      <c r="C126" s="69">
        <v>50000</v>
      </c>
      <c r="D126" s="20"/>
      <c r="E126" s="69">
        <v>0</v>
      </c>
      <c r="F126" s="20"/>
      <c r="G126" s="69">
        <v>0</v>
      </c>
    </row>
    <row r="127" spans="1:7" ht="13.5" thickBot="1">
      <c r="A127" s="75" t="s">
        <v>172</v>
      </c>
      <c r="B127" s="44"/>
      <c r="C127" s="70">
        <f>SUM(C116:C126)</f>
        <v>2598000</v>
      </c>
      <c r="D127" s="44">
        <f>SUM(D116:D126)</f>
        <v>0</v>
      </c>
      <c r="E127" s="70">
        <f>SUM(E116:E126)</f>
        <v>2795000</v>
      </c>
      <c r="F127" s="44">
        <f>SUM(F116:F126)</f>
        <v>0</v>
      </c>
      <c r="G127" s="70">
        <f>SUM(G116:G126)</f>
        <v>2870000</v>
      </c>
    </row>
    <row r="128" spans="2:7" ht="13.5" thickBot="1">
      <c r="B128" s="44"/>
      <c r="C128" s="44"/>
      <c r="D128" s="44"/>
      <c r="E128" s="44"/>
      <c r="F128" s="44"/>
      <c r="G128" s="44"/>
    </row>
    <row r="129" spans="1:7" ht="12.75">
      <c r="A129" s="73" t="s">
        <v>45</v>
      </c>
      <c r="C129" s="78"/>
      <c r="D129"/>
      <c r="E129" s="78"/>
      <c r="G129" s="78"/>
    </row>
    <row r="130" spans="1:7" ht="12.75">
      <c r="A130" s="74" t="s">
        <v>96</v>
      </c>
      <c r="B130" s="47"/>
      <c r="C130" s="69">
        <v>0</v>
      </c>
      <c r="D130"/>
      <c r="E130" s="69">
        <v>10000</v>
      </c>
      <c r="G130" s="69">
        <v>0</v>
      </c>
    </row>
    <row r="131" spans="1:7" ht="12.75">
      <c r="A131" s="74" t="s">
        <v>46</v>
      </c>
      <c r="B131" s="48"/>
      <c r="C131" s="69">
        <v>0</v>
      </c>
      <c r="D131"/>
      <c r="E131" s="69">
        <v>0</v>
      </c>
      <c r="G131" s="69">
        <v>0</v>
      </c>
    </row>
    <row r="132" spans="1:7" ht="12.75">
      <c r="A132" s="74" t="s">
        <v>163</v>
      </c>
      <c r="B132" s="47"/>
      <c r="C132" s="69">
        <v>100000</v>
      </c>
      <c r="D132" s="20"/>
      <c r="E132" s="69">
        <v>100000</v>
      </c>
      <c r="F132" s="20"/>
      <c r="G132" s="69">
        <v>100000</v>
      </c>
    </row>
    <row r="133" spans="1:7" ht="13.5" thickBot="1">
      <c r="A133" s="75" t="s">
        <v>172</v>
      </c>
      <c r="B133" s="39"/>
      <c r="C133" s="70">
        <f>SUM(C130:C132)</f>
        <v>100000</v>
      </c>
      <c r="D133" s="44">
        <f>SUM(D130:D132)</f>
        <v>0</v>
      </c>
      <c r="E133" s="70">
        <f>SUM(E130:E132)</f>
        <v>110000</v>
      </c>
      <c r="F133" s="44">
        <f>SUM(F130:F132)</f>
        <v>0</v>
      </c>
      <c r="G133" s="70">
        <f>SUM(G130:G132)</f>
        <v>100000</v>
      </c>
    </row>
    <row r="134" spans="2:7" ht="13.5" thickBot="1">
      <c r="B134" s="39"/>
      <c r="C134" s="44"/>
      <c r="D134" s="44"/>
      <c r="E134" s="44"/>
      <c r="F134" s="44"/>
      <c r="G134" s="44"/>
    </row>
    <row r="135" spans="1:7" ht="12.75">
      <c r="A135" s="73" t="s">
        <v>47</v>
      </c>
      <c r="B135" s="40"/>
      <c r="C135" s="71"/>
      <c r="D135"/>
      <c r="E135" s="71"/>
      <c r="G135" s="71"/>
    </row>
    <row r="136" spans="1:7" ht="12.75">
      <c r="A136" s="74" t="s">
        <v>120</v>
      </c>
      <c r="B136" s="46"/>
      <c r="C136" s="72">
        <v>0</v>
      </c>
      <c r="D136"/>
      <c r="E136" s="72">
        <v>0</v>
      </c>
      <c r="G136" s="72">
        <v>0</v>
      </c>
    </row>
    <row r="137" spans="1:7" ht="12.75">
      <c r="A137" s="74" t="s">
        <v>121</v>
      </c>
      <c r="B137" s="46"/>
      <c r="C137" s="79">
        <v>0</v>
      </c>
      <c r="D137" s="20"/>
      <c r="E137" s="79">
        <v>0</v>
      </c>
      <c r="F137" s="20"/>
      <c r="G137" s="79">
        <v>0</v>
      </c>
    </row>
    <row r="138" spans="1:7" ht="13.5" thickBot="1">
      <c r="A138" s="75" t="s">
        <v>172</v>
      </c>
      <c r="B138" s="18"/>
      <c r="C138" s="70">
        <f>SUM(C136:C137)</f>
        <v>0</v>
      </c>
      <c r="D138" s="44">
        <f>SUM(D136:D137)</f>
        <v>0</v>
      </c>
      <c r="E138" s="70">
        <f>SUM(E136:E137)</f>
        <v>0</v>
      </c>
      <c r="F138" s="44">
        <f>SUM(F136:F137)</f>
        <v>0</v>
      </c>
      <c r="G138" s="70">
        <f>SUM(G136:G137)</f>
        <v>0</v>
      </c>
    </row>
    <row r="139" spans="1:7" ht="13.5" thickBot="1">
      <c r="A139" s="6"/>
      <c r="B139" s="18"/>
      <c r="C139" s="44"/>
      <c r="D139" s="44"/>
      <c r="E139" s="44"/>
      <c r="F139" s="44"/>
      <c r="G139" s="44"/>
    </row>
    <row r="140" spans="1:12" ht="12.75">
      <c r="A140" s="73" t="s">
        <v>48</v>
      </c>
      <c r="C140" s="78"/>
      <c r="D140" s="33"/>
      <c r="E140" s="78"/>
      <c r="F140" s="33"/>
      <c r="G140" s="78"/>
      <c r="H140" s="33"/>
      <c r="I140" s="33"/>
      <c r="J140" s="33"/>
      <c r="K140" s="33"/>
      <c r="L140" s="33"/>
    </row>
    <row r="141" spans="1:7" ht="12.75">
      <c r="A141" s="74" t="s">
        <v>97</v>
      </c>
      <c r="B141" s="47"/>
      <c r="C141" s="69">
        <v>285000</v>
      </c>
      <c r="D141"/>
      <c r="E141" s="69">
        <v>80000</v>
      </c>
      <c r="G141" s="69">
        <v>250000</v>
      </c>
    </row>
    <row r="142" spans="1:7" ht="12.75">
      <c r="A142" s="74" t="s">
        <v>101</v>
      </c>
      <c r="B142" s="47"/>
      <c r="C142" s="69">
        <v>100000</v>
      </c>
      <c r="D142"/>
      <c r="E142" s="69">
        <v>100000</v>
      </c>
      <c r="G142" s="69">
        <v>100000</v>
      </c>
    </row>
    <row r="143" spans="1:7" ht="12.75">
      <c r="A143" s="74" t="s">
        <v>195</v>
      </c>
      <c r="B143" s="47"/>
      <c r="C143" s="69">
        <v>8000</v>
      </c>
      <c r="D143"/>
      <c r="E143" s="69">
        <v>5000</v>
      </c>
      <c r="G143" s="69">
        <v>5000</v>
      </c>
    </row>
    <row r="144" spans="1:12" ht="12.75">
      <c r="A144" s="74" t="s">
        <v>110</v>
      </c>
      <c r="B144" s="47"/>
      <c r="C144" s="69">
        <v>10000</v>
      </c>
      <c r="D144" s="18"/>
      <c r="E144" s="69">
        <v>10000</v>
      </c>
      <c r="F144" s="18"/>
      <c r="G144" s="69">
        <v>10000</v>
      </c>
      <c r="H144" s="32"/>
      <c r="I144" s="32"/>
      <c r="J144" s="32"/>
      <c r="K144" s="32"/>
      <c r="L144" s="32"/>
    </row>
    <row r="145" spans="1:7" ht="13.5" thickBot="1">
      <c r="A145" s="75" t="s">
        <v>172</v>
      </c>
      <c r="B145" s="44"/>
      <c r="C145" s="70">
        <f>SUM(C141:C144)</f>
        <v>403000</v>
      </c>
      <c r="D145" s="44">
        <f>SUM(D141:D144)</f>
        <v>0</v>
      </c>
      <c r="E145" s="70">
        <f>SUM(E141:E144)</f>
        <v>195000</v>
      </c>
      <c r="F145" s="44">
        <f>SUM(F141:F144)</f>
        <v>0</v>
      </c>
      <c r="G145" s="70">
        <f>SUM(G141:G144)</f>
        <v>365000</v>
      </c>
    </row>
    <row r="146" spans="2:7" ht="13.5" thickBot="1">
      <c r="B146" s="45"/>
      <c r="C146" s="40"/>
      <c r="D146"/>
      <c r="E146" s="32"/>
      <c r="G146" s="56"/>
    </row>
    <row r="147" spans="1:7" s="26" customFormat="1" ht="13.5" thickBot="1">
      <c r="A147" s="81" t="s">
        <v>49</v>
      </c>
      <c r="B147" s="55" t="e">
        <f>SUM(B145+B138+B133+B127+B113+B99+B91+B83+B80+B78+B62+B53+B49+B36+B27+#REF!)</f>
        <v>#REF!</v>
      </c>
      <c r="C147" s="82">
        <f>SUM(+C133+C127+C113+C99+C91+C83+C78+C62+C53+C49+C36+C27+C17+C145)</f>
        <v>72587500</v>
      </c>
      <c r="D147" s="24">
        <f>SUM(+D133+D127+D113+D99+D91+D83+D78+D62+D53+D49+D36+D27+D17+D145)</f>
        <v>0</v>
      </c>
      <c r="E147" s="82">
        <f>SUM(+E133+E127+E113+E99+E91+E83+E78+E62+E53+E49+E36+E27+E17+E145)</f>
        <v>71255000</v>
      </c>
      <c r="F147" s="24">
        <f>SUM(+F133+F127+F113+F99+F91+F83+F78+F62+F53+F49+F36+F27+F17+F145)</f>
        <v>0</v>
      </c>
      <c r="G147" s="82">
        <f>SUM(+G133+G127+G113+G99+G91+G83+G78+G62+G53+G49+G36+G27+G17+G145)</f>
        <v>78200000</v>
      </c>
    </row>
    <row r="148" spans="1:7" s="26" customFormat="1" ht="13.5" thickBot="1">
      <c r="A148" s="6"/>
      <c r="B148" s="46"/>
      <c r="C148" s="40"/>
      <c r="D148"/>
      <c r="E148" s="32"/>
      <c r="G148" s="56"/>
    </row>
    <row r="149" spans="1:7" ht="13.5" thickBot="1">
      <c r="A149" s="81" t="s">
        <v>50</v>
      </c>
      <c r="B149" s="24" t="e">
        <f>SUM(ricavi!B67-costi!B147)</f>
        <v>#REF!</v>
      </c>
      <c r="C149" s="82">
        <f>SUM(ricavi!C67-costi!C147)</f>
        <v>36009500</v>
      </c>
      <c r="D149" s="24" t="e">
        <f>SUM(ricavi!D67-costi!D147)</f>
        <v>#REF!</v>
      </c>
      <c r="E149" s="82">
        <f>SUM(ricavi!E67-costi!E147)</f>
        <v>39155000</v>
      </c>
      <c r="F149" s="24" t="e">
        <f>SUM(ricavi!F67-costi!F147)</f>
        <v>#REF!</v>
      </c>
      <c r="G149" s="82">
        <f>SUM(ricavi!G67-costi!G147)</f>
        <v>32325000</v>
      </c>
    </row>
    <row r="150" spans="1:7" ht="13.5" thickBot="1">
      <c r="A150" s="6"/>
      <c r="B150" s="40"/>
      <c r="D150"/>
      <c r="E150" s="32"/>
      <c r="G150" s="56"/>
    </row>
    <row r="151" spans="1:7" ht="13.5" thickBot="1">
      <c r="A151" s="81" t="s">
        <v>51</v>
      </c>
      <c r="B151" s="55" t="e">
        <f aca="true" t="shared" si="0" ref="B151:G151">SUM(B147:B149)</f>
        <v>#REF!</v>
      </c>
      <c r="C151" s="82">
        <f t="shared" si="0"/>
        <v>108597000</v>
      </c>
      <c r="D151" s="24" t="e">
        <f t="shared" si="0"/>
        <v>#REF!</v>
      </c>
      <c r="E151" s="82">
        <f t="shared" si="0"/>
        <v>110410000</v>
      </c>
      <c r="F151" s="24" t="e">
        <f t="shared" si="0"/>
        <v>#REF!</v>
      </c>
      <c r="G151" s="82">
        <f t="shared" si="0"/>
        <v>110525000</v>
      </c>
    </row>
    <row r="152" spans="3:12" ht="12.75">
      <c r="C152" s="4"/>
      <c r="D152" s="24"/>
      <c r="E152" s="24"/>
      <c r="F152" s="24"/>
      <c r="G152" s="57"/>
      <c r="H152" s="24"/>
      <c r="I152" s="24"/>
      <c r="J152" s="24"/>
      <c r="K152" s="24"/>
      <c r="L152" s="24"/>
    </row>
    <row r="153" spans="3:7" ht="12.75">
      <c r="C153" s="4"/>
      <c r="D153"/>
      <c r="E153" s="32"/>
      <c r="G153" s="56"/>
    </row>
    <row r="154" spans="3:7" ht="12.75">
      <c r="C154" s="4"/>
      <c r="D154"/>
      <c r="E154" s="32"/>
      <c r="G154" s="56"/>
    </row>
    <row r="155" spans="3:5" ht="12.75">
      <c r="C155" s="4"/>
      <c r="D155"/>
      <c r="E155" s="32"/>
    </row>
    <row r="156" spans="1:5" ht="12.75">
      <c r="A156" s="19"/>
      <c r="C156" s="4"/>
      <c r="D156"/>
      <c r="E156" s="32"/>
    </row>
    <row r="157" spans="1:12" ht="12.75">
      <c r="A157" s="19"/>
      <c r="C157" s="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5" ht="12.75">
      <c r="A158" s="19"/>
      <c r="B158" s="45"/>
      <c r="C158" s="40"/>
      <c r="D158"/>
      <c r="E158" s="11"/>
    </row>
    <row r="159" spans="1:5" ht="12.75">
      <c r="A159" s="19"/>
      <c r="B159" s="45"/>
      <c r="C159" s="48"/>
      <c r="E159" s="11"/>
    </row>
    <row r="160" spans="2:5" ht="12.75">
      <c r="B160" s="45"/>
      <c r="C160" s="48"/>
      <c r="E160" s="11"/>
    </row>
    <row r="161" spans="1:5" s="27" customFormat="1" ht="12.75">
      <c r="A161" s="4"/>
      <c r="B161" s="49"/>
      <c r="C161" s="48"/>
      <c r="D161" s="35"/>
      <c r="E161" s="52"/>
    </row>
    <row r="162" spans="1:4" s="28" customFormat="1" ht="12.75">
      <c r="A162" s="4"/>
      <c r="B162" s="49"/>
      <c r="C162" s="48"/>
      <c r="D162" s="35"/>
    </row>
    <row r="163" spans="1:4" s="28" customFormat="1" ht="12.75">
      <c r="A163" s="4"/>
      <c r="B163" s="45"/>
      <c r="C163" s="48"/>
      <c r="D163" s="35"/>
    </row>
    <row r="164" spans="1:4" s="28" customFormat="1" ht="12.75">
      <c r="A164" s="4"/>
      <c r="B164" s="45"/>
      <c r="C164" s="48"/>
      <c r="D164" s="35"/>
    </row>
    <row r="165" spans="1:4" s="28" customFormat="1" ht="12.75">
      <c r="A165" s="4"/>
      <c r="B165" s="45"/>
      <c r="C165" s="48"/>
      <c r="D165" s="35"/>
    </row>
    <row r="166" spans="2:3" ht="12.75">
      <c r="B166" s="45"/>
      <c r="C166" s="48"/>
    </row>
    <row r="167" spans="2:3" ht="12.75">
      <c r="B167" s="45"/>
      <c r="C167" s="48"/>
    </row>
    <row r="168" spans="2:3" ht="12.75">
      <c r="B168" s="45"/>
      <c r="C168" s="48"/>
    </row>
    <row r="169" spans="2:3" ht="12.75">
      <c r="B169" s="45"/>
      <c r="C169" s="48"/>
    </row>
    <row r="170" spans="2:3" ht="12.75">
      <c r="B170" s="45"/>
      <c r="C170" s="48"/>
    </row>
    <row r="171" spans="2:3" ht="12.75">
      <c r="B171" s="45"/>
      <c r="C171" s="48"/>
    </row>
    <row r="172" spans="2:3" ht="12.75">
      <c r="B172" s="45"/>
      <c r="C172" s="48"/>
    </row>
    <row r="173" spans="2:3" ht="12.75">
      <c r="B173" s="45"/>
      <c r="C173" s="48"/>
    </row>
    <row r="174" spans="2:3" ht="12.75">
      <c r="B174" s="45"/>
      <c r="C174" s="48"/>
    </row>
    <row r="175" spans="2:3" ht="12.75">
      <c r="B175" s="45"/>
      <c r="C175" s="48"/>
    </row>
    <row r="176" ht="12.75">
      <c r="B176" s="45"/>
    </row>
    <row r="177" spans="1:4" s="27" customFormat="1" ht="12.75">
      <c r="A177" s="4"/>
      <c r="B177" s="45"/>
      <c r="C177" s="51"/>
      <c r="D177" s="36"/>
    </row>
    <row r="178" spans="1:4" s="27" customFormat="1" ht="12.75">
      <c r="A178" s="4"/>
      <c r="B178" s="45"/>
      <c r="C178" s="51"/>
      <c r="D178" s="36"/>
    </row>
    <row r="179" ht="12.75">
      <c r="B179" s="45"/>
    </row>
    <row r="180" ht="12.75">
      <c r="B180" s="45"/>
    </row>
    <row r="181" ht="12.75">
      <c r="B181" s="45"/>
    </row>
    <row r="182" ht="12.75">
      <c r="B182" s="45"/>
    </row>
    <row r="183" ht="12.75">
      <c r="B183" s="45"/>
    </row>
    <row r="184" ht="12.75">
      <c r="B184" s="45"/>
    </row>
    <row r="185" ht="12.75">
      <c r="B185" s="45"/>
    </row>
    <row r="186" ht="12.75">
      <c r="B186" s="45"/>
    </row>
    <row r="187" ht="12.75">
      <c r="B187" s="45"/>
    </row>
    <row r="188" ht="12.75">
      <c r="B188" s="45"/>
    </row>
    <row r="189" ht="12.75">
      <c r="B189" s="45"/>
    </row>
    <row r="190" ht="12.75">
      <c r="B190" s="45"/>
    </row>
    <row r="191" ht="12.75">
      <c r="B191" s="45"/>
    </row>
    <row r="192" ht="12.75">
      <c r="B192" s="45"/>
    </row>
    <row r="193" ht="12.75">
      <c r="B193" s="45"/>
    </row>
    <row r="194" ht="12.75">
      <c r="B194" s="45"/>
    </row>
    <row r="195" ht="12.75">
      <c r="B195" s="45"/>
    </row>
    <row r="196" ht="12.75">
      <c r="B196" s="45"/>
    </row>
    <row r="197" ht="12.75">
      <c r="B197" s="45"/>
    </row>
    <row r="198" ht="12.75">
      <c r="B198" s="45"/>
    </row>
    <row r="199" ht="12.75">
      <c r="B199" s="45"/>
    </row>
    <row r="200" ht="12.75">
      <c r="B200" s="45"/>
    </row>
    <row r="201" ht="12.75">
      <c r="B201" s="45"/>
    </row>
    <row r="202" ht="12.75">
      <c r="B202" s="45"/>
    </row>
    <row r="203" ht="12.75">
      <c r="B203" s="45"/>
    </row>
    <row r="204" ht="12.75">
      <c r="B204" s="45"/>
    </row>
    <row r="205" ht="12.75">
      <c r="B205" s="45"/>
    </row>
    <row r="206" ht="12.75">
      <c r="B206" s="45"/>
    </row>
    <row r="207" ht="12.75">
      <c r="B207" s="45"/>
    </row>
    <row r="208" ht="12.75">
      <c r="B208" s="45"/>
    </row>
    <row r="209" ht="12.75">
      <c r="B209" s="45"/>
    </row>
    <row r="210" ht="12.75">
      <c r="B210" s="45"/>
    </row>
    <row r="211" ht="12.75">
      <c r="B211" s="45"/>
    </row>
    <row r="212" ht="12.75">
      <c r="B212" s="45"/>
    </row>
    <row r="213" ht="12.75">
      <c r="B213" s="45"/>
    </row>
    <row r="214" ht="12.75">
      <c r="B214" s="45"/>
    </row>
    <row r="215" ht="12.75">
      <c r="B215" s="45"/>
    </row>
    <row r="216" ht="12.75">
      <c r="B216" s="45"/>
    </row>
    <row r="217" ht="12.75">
      <c r="B217" s="45"/>
    </row>
    <row r="218" ht="12.75">
      <c r="B218" s="45"/>
    </row>
    <row r="219" ht="12.75">
      <c r="B219" s="45"/>
    </row>
    <row r="220" ht="12.75">
      <c r="B220" s="45"/>
    </row>
    <row r="221" ht="12.75">
      <c r="B221" s="45"/>
    </row>
    <row r="222" ht="12.75">
      <c r="B222" s="45"/>
    </row>
    <row r="223" ht="12.75">
      <c r="B223" s="45"/>
    </row>
    <row r="224" ht="12.75">
      <c r="B224" s="45"/>
    </row>
    <row r="225" ht="12.75">
      <c r="B225" s="45"/>
    </row>
    <row r="226" ht="12.75">
      <c r="B226" s="45"/>
    </row>
    <row r="227" ht="12.75">
      <c r="B227" s="45"/>
    </row>
    <row r="228" ht="12.75">
      <c r="B228" s="45"/>
    </row>
    <row r="229" ht="12.75">
      <c r="B229" s="45"/>
    </row>
    <row r="230" ht="12.75">
      <c r="B230" s="45"/>
    </row>
    <row r="231" ht="12.75">
      <c r="B231" s="45"/>
    </row>
    <row r="232" ht="12.75">
      <c r="B232" s="45"/>
    </row>
    <row r="233" ht="12.75">
      <c r="B233" s="45"/>
    </row>
    <row r="234" ht="12.75">
      <c r="B234" s="45"/>
    </row>
    <row r="235" ht="12.75">
      <c r="B235" s="45"/>
    </row>
    <row r="236" ht="12.75">
      <c r="B236" s="45"/>
    </row>
    <row r="237" ht="12.75">
      <c r="B237" s="45"/>
    </row>
    <row r="238" ht="12.75">
      <c r="B238" s="45"/>
    </row>
    <row r="239" ht="12.75">
      <c r="B239" s="45"/>
    </row>
    <row r="240" ht="12.75">
      <c r="B240" s="45"/>
    </row>
    <row r="241" ht="12.75">
      <c r="B241" s="45"/>
    </row>
    <row r="242" ht="12.75">
      <c r="B242" s="45"/>
    </row>
    <row r="243" ht="12.75">
      <c r="B243" s="45"/>
    </row>
    <row r="244" ht="12.75">
      <c r="B244" s="45"/>
    </row>
    <row r="245" ht="12.75">
      <c r="B245" s="45"/>
    </row>
    <row r="246" ht="12.75">
      <c r="B246" s="45"/>
    </row>
    <row r="247" ht="12.75">
      <c r="B247" s="45"/>
    </row>
    <row r="248" ht="12.75">
      <c r="B248" s="45"/>
    </row>
    <row r="249" ht="12.75">
      <c r="B249" s="45"/>
    </row>
    <row r="250" ht="12.75">
      <c r="B250" s="45"/>
    </row>
    <row r="251" ht="12.75">
      <c r="B251" s="45"/>
    </row>
    <row r="252" ht="12.75">
      <c r="B252" s="45"/>
    </row>
    <row r="253" ht="12.75">
      <c r="B253" s="45"/>
    </row>
    <row r="254" ht="12.75">
      <c r="B254" s="45"/>
    </row>
    <row r="255" ht="12.75">
      <c r="B255" s="45"/>
    </row>
    <row r="256" ht="12.75">
      <c r="B256" s="45"/>
    </row>
    <row r="257" ht="12.75">
      <c r="B257" s="45"/>
    </row>
    <row r="258" ht="12.75">
      <c r="B258" s="45"/>
    </row>
    <row r="259" ht="12.75">
      <c r="B259" s="45"/>
    </row>
    <row r="260" ht="12.75">
      <c r="B260" s="45"/>
    </row>
    <row r="261" ht="12.75">
      <c r="B261" s="45"/>
    </row>
    <row r="262" ht="12.75">
      <c r="B262" s="45"/>
    </row>
    <row r="263" ht="12.75">
      <c r="B263" s="45"/>
    </row>
    <row r="264" ht="12.75">
      <c r="B264" s="45"/>
    </row>
    <row r="265" ht="12.75">
      <c r="B265" s="45"/>
    </row>
    <row r="266" ht="12.75">
      <c r="B266" s="45"/>
    </row>
    <row r="267" ht="12.75">
      <c r="B267" s="45"/>
    </row>
    <row r="268" ht="12.75">
      <c r="B268" s="45"/>
    </row>
    <row r="269" ht="12.75">
      <c r="B269" s="45"/>
    </row>
    <row r="270" ht="12.75">
      <c r="B270" s="45"/>
    </row>
    <row r="271" ht="12.75">
      <c r="B271" s="45"/>
    </row>
    <row r="272" ht="12.75">
      <c r="B272" s="45"/>
    </row>
    <row r="273" ht="12.75">
      <c r="B273" s="45"/>
    </row>
    <row r="274" ht="12.75">
      <c r="B274" s="45"/>
    </row>
    <row r="275" ht="12.75">
      <c r="B275" s="45"/>
    </row>
    <row r="276" ht="12.75">
      <c r="B276" s="45"/>
    </row>
    <row r="277" ht="12.75">
      <c r="B277" s="45"/>
    </row>
    <row r="278" ht="12.75">
      <c r="B278" s="45"/>
    </row>
    <row r="279" ht="12.75">
      <c r="B279" s="45"/>
    </row>
    <row r="280" ht="12.75">
      <c r="B280" s="45"/>
    </row>
    <row r="281" ht="12.75">
      <c r="B281" s="45"/>
    </row>
    <row r="282" ht="12.75">
      <c r="B282" s="45"/>
    </row>
    <row r="283" ht="12.75">
      <c r="B283" s="45"/>
    </row>
    <row r="284" ht="12.75">
      <c r="B284" s="45"/>
    </row>
    <row r="285" ht="12.75">
      <c r="B285" s="45"/>
    </row>
    <row r="286" ht="12.75">
      <c r="B286" s="45"/>
    </row>
    <row r="287" ht="12.75">
      <c r="B287" s="45"/>
    </row>
    <row r="288" ht="12.75">
      <c r="B288" s="45"/>
    </row>
    <row r="289" ht="12.75">
      <c r="B289" s="45"/>
    </row>
    <row r="290" ht="12.75">
      <c r="B290" s="45"/>
    </row>
    <row r="291" ht="12.75">
      <c r="B291" s="45"/>
    </row>
    <row r="292" ht="12.75">
      <c r="B292" s="45"/>
    </row>
    <row r="293" ht="12.75">
      <c r="B293" s="45"/>
    </row>
    <row r="294" ht="12.75">
      <c r="B294" s="45"/>
    </row>
    <row r="295" ht="12.75">
      <c r="B295" s="45"/>
    </row>
    <row r="296" ht="12.75">
      <c r="B296" s="45"/>
    </row>
    <row r="297" ht="12.75">
      <c r="B297" s="45"/>
    </row>
    <row r="298" ht="12.75">
      <c r="B298" s="45"/>
    </row>
    <row r="299" ht="12.75">
      <c r="B299" s="45"/>
    </row>
    <row r="300" ht="12.75">
      <c r="B300" s="45"/>
    </row>
    <row r="301" ht="12.75">
      <c r="B301" s="45"/>
    </row>
    <row r="302" ht="12.75">
      <c r="B302" s="45"/>
    </row>
    <row r="303" ht="12.75">
      <c r="B303" s="45"/>
    </row>
    <row r="304" ht="12.75">
      <c r="B304" s="45"/>
    </row>
    <row r="305" ht="12.75">
      <c r="B305" s="45"/>
    </row>
    <row r="306" ht="12.75">
      <c r="B306" s="45"/>
    </row>
    <row r="307" ht="12.75">
      <c r="B307" s="45"/>
    </row>
    <row r="308" ht="12.75">
      <c r="B308" s="45"/>
    </row>
    <row r="309" ht="12.75">
      <c r="B309" s="45"/>
    </row>
    <row r="310" ht="12.75">
      <c r="B310" s="45"/>
    </row>
    <row r="311" ht="12.75">
      <c r="B311" s="45"/>
    </row>
    <row r="312" ht="12.75">
      <c r="B312" s="45"/>
    </row>
    <row r="313" ht="12.75">
      <c r="B313" s="45"/>
    </row>
    <row r="314" ht="12.75">
      <c r="B314" s="45"/>
    </row>
    <row r="315" ht="12.75">
      <c r="B315" s="45"/>
    </row>
    <row r="316" ht="12.75">
      <c r="B316" s="45"/>
    </row>
    <row r="317" ht="12.75">
      <c r="B317" s="45"/>
    </row>
    <row r="318" ht="12.75">
      <c r="B318" s="45"/>
    </row>
    <row r="319" ht="12.75">
      <c r="B319" s="45"/>
    </row>
    <row r="320" ht="12.75">
      <c r="B320" s="45"/>
    </row>
    <row r="321" ht="12.75">
      <c r="B321" s="45"/>
    </row>
    <row r="322" ht="12.75">
      <c r="B322" s="45"/>
    </row>
    <row r="323" ht="12.75">
      <c r="B323" s="45"/>
    </row>
    <row r="324" ht="12.75">
      <c r="B324" s="45"/>
    </row>
    <row r="325" ht="12.75">
      <c r="B325" s="45"/>
    </row>
    <row r="326" ht="12.75">
      <c r="B326" s="45"/>
    </row>
    <row r="327" ht="12.75">
      <c r="B327" s="45"/>
    </row>
    <row r="328" ht="12.75">
      <c r="B328" s="45"/>
    </row>
    <row r="329" ht="12.75">
      <c r="B329" s="45"/>
    </row>
    <row r="330" ht="12.75">
      <c r="B330" s="45"/>
    </row>
    <row r="331" ht="12.75">
      <c r="B331" s="45"/>
    </row>
    <row r="332" ht="12.75">
      <c r="B332" s="45"/>
    </row>
    <row r="333" ht="12.75">
      <c r="B333" s="45"/>
    </row>
    <row r="334" ht="12.75">
      <c r="B334" s="45"/>
    </row>
    <row r="335" ht="12.75">
      <c r="B335" s="45"/>
    </row>
    <row r="336" ht="12.75">
      <c r="B336" s="45"/>
    </row>
    <row r="337" ht="12.75">
      <c r="B337" s="45"/>
    </row>
    <row r="338" ht="12.75">
      <c r="B338" s="45"/>
    </row>
    <row r="339" ht="12.75">
      <c r="B339" s="45"/>
    </row>
    <row r="340" ht="12.75">
      <c r="B340" s="45"/>
    </row>
    <row r="341" ht="12.75">
      <c r="B341" s="45"/>
    </row>
    <row r="342" ht="12.75">
      <c r="B342" s="45"/>
    </row>
    <row r="343" ht="12.75">
      <c r="B343" s="45"/>
    </row>
    <row r="344" ht="12.75">
      <c r="B344" s="45"/>
    </row>
    <row r="345" ht="12.75">
      <c r="B345" s="45"/>
    </row>
    <row r="346" ht="12.75">
      <c r="B346" s="45"/>
    </row>
    <row r="347" ht="12.75">
      <c r="B347" s="45"/>
    </row>
    <row r="348" ht="12.75">
      <c r="B348" s="45"/>
    </row>
    <row r="349" ht="12.75">
      <c r="B349" s="45"/>
    </row>
    <row r="350" ht="12.75">
      <c r="B350" s="45"/>
    </row>
    <row r="351" ht="12.75">
      <c r="B351" s="45"/>
    </row>
    <row r="352" ht="12.75">
      <c r="B352" s="45"/>
    </row>
    <row r="353" ht="12.75">
      <c r="B353" s="45"/>
    </row>
    <row r="354" ht="12.75">
      <c r="B354" s="45"/>
    </row>
    <row r="355" ht="12.75">
      <c r="B355" s="45"/>
    </row>
    <row r="356" ht="12.75">
      <c r="B356" s="45"/>
    </row>
    <row r="357" ht="12.75">
      <c r="B357" s="45"/>
    </row>
    <row r="358" ht="12.75">
      <c r="B358" s="45"/>
    </row>
    <row r="359" ht="12.75">
      <c r="B359" s="45"/>
    </row>
    <row r="360" ht="12.75">
      <c r="B360" s="45"/>
    </row>
    <row r="361" ht="12.75">
      <c r="B361" s="45"/>
    </row>
    <row r="362" ht="12.75">
      <c r="B362" s="45"/>
    </row>
    <row r="363" ht="12.75">
      <c r="B363" s="45"/>
    </row>
    <row r="364" ht="12.75">
      <c r="B364" s="45"/>
    </row>
    <row r="365" ht="12.75">
      <c r="B365" s="45"/>
    </row>
    <row r="366" ht="12.75">
      <c r="B366" s="45"/>
    </row>
    <row r="367" ht="12.75">
      <c r="B367" s="45"/>
    </row>
    <row r="368" ht="12.75">
      <c r="B368" s="45"/>
    </row>
    <row r="369" ht="12.75">
      <c r="B369" s="45"/>
    </row>
    <row r="370" ht="12.75">
      <c r="B370" s="45"/>
    </row>
    <row r="371" ht="12.75">
      <c r="B371" s="45"/>
    </row>
    <row r="372" ht="12.75">
      <c r="B372" s="45"/>
    </row>
    <row r="373" ht="12.75">
      <c r="B373" s="45"/>
    </row>
    <row r="374" ht="12.75">
      <c r="B374" s="45"/>
    </row>
    <row r="375" ht="12.75">
      <c r="B375" s="45"/>
    </row>
    <row r="376" ht="12.75">
      <c r="B376" s="45"/>
    </row>
    <row r="377" ht="12.75">
      <c r="B377" s="45"/>
    </row>
    <row r="378" ht="12.75">
      <c r="B378" s="45"/>
    </row>
    <row r="379" ht="12.75">
      <c r="B379" s="45"/>
    </row>
    <row r="380" ht="12.75">
      <c r="B380" s="45"/>
    </row>
    <row r="381" ht="12.75">
      <c r="B381" s="45"/>
    </row>
    <row r="382" ht="12.75">
      <c r="B382" s="45"/>
    </row>
    <row r="383" ht="12.75">
      <c r="B383" s="45"/>
    </row>
    <row r="384" ht="12.75">
      <c r="B384" s="45"/>
    </row>
    <row r="385" ht="12.75">
      <c r="B385" s="45"/>
    </row>
    <row r="386" ht="12.75">
      <c r="B386" s="45"/>
    </row>
    <row r="387" ht="12.75">
      <c r="B387" s="45"/>
    </row>
    <row r="388" ht="12.75">
      <c r="B388" s="45"/>
    </row>
    <row r="389" ht="12.75">
      <c r="B389" s="45"/>
    </row>
    <row r="390" ht="12.75">
      <c r="B390" s="45"/>
    </row>
    <row r="391" ht="12.75">
      <c r="B391" s="45"/>
    </row>
    <row r="392" ht="12.75">
      <c r="B392" s="45"/>
    </row>
    <row r="393" ht="12.75">
      <c r="B393" s="45"/>
    </row>
    <row r="394" ht="12.75">
      <c r="B394" s="45"/>
    </row>
    <row r="395" ht="12.75">
      <c r="B395" s="45"/>
    </row>
    <row r="396" ht="12.75">
      <c r="B396" s="45"/>
    </row>
    <row r="397" ht="12.75">
      <c r="B397" s="45"/>
    </row>
    <row r="398" ht="12.75">
      <c r="B398" s="45"/>
    </row>
    <row r="399" ht="12.75">
      <c r="B399" s="45"/>
    </row>
    <row r="400" ht="12.75">
      <c r="B400" s="45"/>
    </row>
    <row r="401" ht="12.75">
      <c r="B401" s="45"/>
    </row>
    <row r="402" ht="12.75">
      <c r="B402" s="45"/>
    </row>
    <row r="403" ht="12.75">
      <c r="B403" s="45"/>
    </row>
    <row r="404" ht="12.75">
      <c r="B404" s="45"/>
    </row>
    <row r="405" ht="12.75">
      <c r="B405" s="45"/>
    </row>
    <row r="406" ht="12.75">
      <c r="B406" s="45"/>
    </row>
    <row r="407" ht="12.75">
      <c r="B407" s="45"/>
    </row>
    <row r="408" ht="12.75">
      <c r="B408" s="45"/>
    </row>
    <row r="409" ht="12.75">
      <c r="B409" s="45"/>
    </row>
    <row r="410" ht="12.75">
      <c r="B410" s="45"/>
    </row>
    <row r="411" ht="12.75">
      <c r="B411" s="45"/>
    </row>
    <row r="412" ht="12.75">
      <c r="B412" s="45"/>
    </row>
    <row r="413" ht="12.75">
      <c r="B413" s="45"/>
    </row>
    <row r="414" ht="12.75">
      <c r="B414" s="45"/>
    </row>
    <row r="415" ht="12.75">
      <c r="B415" s="45"/>
    </row>
    <row r="416" ht="12.75">
      <c r="B416" s="45"/>
    </row>
    <row r="417" ht="12.75">
      <c r="B417" s="45"/>
    </row>
    <row r="418" ht="12.75">
      <c r="B418" s="45"/>
    </row>
    <row r="419" ht="12.75">
      <c r="B419" s="45"/>
    </row>
    <row r="420" ht="12.75">
      <c r="B420" s="45"/>
    </row>
    <row r="421" ht="12.75">
      <c r="B421" s="45"/>
    </row>
    <row r="422" ht="12.75">
      <c r="B422" s="45"/>
    </row>
    <row r="423" ht="12.75">
      <c r="B423" s="45"/>
    </row>
    <row r="424" ht="12.75">
      <c r="B424" s="45"/>
    </row>
    <row r="425" ht="12.75">
      <c r="B425" s="45"/>
    </row>
    <row r="426" ht="12.75">
      <c r="B426" s="45"/>
    </row>
    <row r="427" ht="12.75">
      <c r="B427" s="45"/>
    </row>
    <row r="428" ht="12.75">
      <c r="B428" s="45"/>
    </row>
    <row r="429" ht="12.75">
      <c r="B429" s="45"/>
    </row>
    <row r="430" ht="12.75">
      <c r="B430" s="45"/>
    </row>
    <row r="431" ht="12.75">
      <c r="B431" s="45"/>
    </row>
    <row r="432" ht="12.75">
      <c r="B432" s="45"/>
    </row>
    <row r="433" ht="12.75">
      <c r="B433" s="45"/>
    </row>
    <row r="434" ht="12.75">
      <c r="B434" s="45"/>
    </row>
    <row r="435" ht="12.75">
      <c r="B435" s="45"/>
    </row>
    <row r="436" ht="12.75">
      <c r="B436" s="45"/>
    </row>
    <row r="437" ht="12.75">
      <c r="B437" s="45"/>
    </row>
    <row r="438" ht="12.75">
      <c r="B438" s="45"/>
    </row>
    <row r="439" ht="12.75">
      <c r="B439" s="45"/>
    </row>
    <row r="440" ht="12.75">
      <c r="B440" s="45"/>
    </row>
    <row r="441" ht="12.75">
      <c r="B441" s="45"/>
    </row>
    <row r="442" ht="12.75">
      <c r="B442" s="45"/>
    </row>
    <row r="443" ht="12.75">
      <c r="B443" s="45"/>
    </row>
    <row r="444" ht="12.75">
      <c r="B444" s="45"/>
    </row>
    <row r="445" ht="12.75">
      <c r="B445" s="45"/>
    </row>
    <row r="446" ht="12.75">
      <c r="B446" s="45"/>
    </row>
    <row r="447" ht="12.75">
      <c r="B447" s="45"/>
    </row>
    <row r="448" ht="12.75">
      <c r="B448" s="45"/>
    </row>
    <row r="449" ht="12.75">
      <c r="B449" s="45"/>
    </row>
    <row r="450" ht="12.75">
      <c r="B450" s="45"/>
    </row>
    <row r="451" ht="12.75">
      <c r="B451" s="45"/>
    </row>
    <row r="452" ht="12.75">
      <c r="B452" s="45"/>
    </row>
    <row r="453" ht="12.75">
      <c r="B453" s="45"/>
    </row>
    <row r="454" ht="12.75">
      <c r="B454" s="45"/>
    </row>
    <row r="455" ht="12.75">
      <c r="B455" s="45"/>
    </row>
    <row r="456" ht="12.75">
      <c r="B456" s="45"/>
    </row>
    <row r="457" ht="12.75">
      <c r="B457" s="45"/>
    </row>
    <row r="458" ht="12.75">
      <c r="B458" s="45"/>
    </row>
    <row r="459" ht="12.75">
      <c r="B459" s="45"/>
    </row>
    <row r="460" ht="12.75">
      <c r="B460" s="45"/>
    </row>
    <row r="461" ht="12.75">
      <c r="B461" s="45"/>
    </row>
    <row r="462" ht="12.75">
      <c r="B462" s="45"/>
    </row>
    <row r="463" ht="12.75">
      <c r="B463" s="45"/>
    </row>
    <row r="464" ht="12.75">
      <c r="B464" s="45"/>
    </row>
    <row r="465" ht="12.75">
      <c r="B465" s="45"/>
    </row>
    <row r="466" ht="12.75">
      <c r="B466" s="45"/>
    </row>
    <row r="467" ht="12.75">
      <c r="M467" s="45"/>
    </row>
    <row r="468" ht="12.75">
      <c r="M468" s="45"/>
    </row>
    <row r="469" ht="12.75">
      <c r="M469" s="45"/>
    </row>
    <row r="470" ht="12.75">
      <c r="M470" s="45"/>
    </row>
    <row r="471" ht="12.75">
      <c r="M471" s="45"/>
    </row>
    <row r="472" ht="12.75">
      <c r="M472" s="45"/>
    </row>
    <row r="473" ht="12.75">
      <c r="M473" s="45"/>
    </row>
    <row r="474" ht="12.75">
      <c r="M474" s="45"/>
    </row>
    <row r="475" ht="12.75">
      <c r="M475" s="45"/>
    </row>
    <row r="476" ht="12.75">
      <c r="M476" s="45"/>
    </row>
    <row r="477" ht="12.75">
      <c r="M477" s="45"/>
    </row>
    <row r="478" ht="12.75">
      <c r="M478" s="45"/>
    </row>
    <row r="479" ht="12.75">
      <c r="M479" s="45"/>
    </row>
    <row r="480" ht="12.75">
      <c r="M480" s="45"/>
    </row>
    <row r="481" ht="12.75">
      <c r="M481" s="45"/>
    </row>
    <row r="482" ht="12.75">
      <c r="M482" s="45"/>
    </row>
    <row r="483" ht="12.75">
      <c r="M483" s="45"/>
    </row>
    <row r="484" ht="12.75">
      <c r="M484" s="45"/>
    </row>
    <row r="485" ht="12.75">
      <c r="M485" s="45"/>
    </row>
    <row r="486" ht="12.75">
      <c r="M486" s="45"/>
    </row>
    <row r="487" ht="12.75">
      <c r="M487" s="45"/>
    </row>
    <row r="488" ht="12.75">
      <c r="M488" s="45"/>
    </row>
    <row r="489" ht="12.75">
      <c r="M489" s="45"/>
    </row>
    <row r="490" ht="12.75">
      <c r="M490" s="45"/>
    </row>
    <row r="491" ht="12.75">
      <c r="M491" s="45"/>
    </row>
    <row r="492" ht="12.75">
      <c r="M492" s="45"/>
    </row>
    <row r="493" ht="12.75">
      <c r="M493" s="45"/>
    </row>
    <row r="494" ht="12.75">
      <c r="M494" s="45"/>
    </row>
    <row r="495" ht="12.75">
      <c r="M495" s="45"/>
    </row>
    <row r="496" ht="12.75">
      <c r="M496" s="45"/>
    </row>
    <row r="497" ht="12.75">
      <c r="M497" s="45"/>
    </row>
    <row r="498" ht="12.75">
      <c r="M498" s="45"/>
    </row>
    <row r="499" ht="12.75">
      <c r="M499" s="45"/>
    </row>
    <row r="500" ht="12.75">
      <c r="M500" s="45"/>
    </row>
    <row r="501" ht="12.75">
      <c r="M501" s="45"/>
    </row>
    <row r="502" ht="12.75">
      <c r="M502" s="45"/>
    </row>
    <row r="503" ht="12.75">
      <c r="M503" s="45"/>
    </row>
    <row r="504" ht="12.75">
      <c r="M504" s="45"/>
    </row>
    <row r="505" ht="12.75">
      <c r="M505" s="45"/>
    </row>
    <row r="506" ht="12.75">
      <c r="M506" s="45"/>
    </row>
    <row r="507" ht="12.75">
      <c r="M507" s="45"/>
    </row>
    <row r="508" ht="12.75">
      <c r="M508" s="45"/>
    </row>
    <row r="509" ht="12.75">
      <c r="M509" s="45"/>
    </row>
    <row r="510" ht="12.75">
      <c r="M510" s="45"/>
    </row>
    <row r="511" ht="12.75">
      <c r="M511" s="45"/>
    </row>
    <row r="512" ht="12.75">
      <c r="M512" s="45"/>
    </row>
    <row r="513" ht="12.75">
      <c r="M513" s="45"/>
    </row>
    <row r="514" ht="12.75">
      <c r="M514" s="45"/>
    </row>
    <row r="515" ht="12.75">
      <c r="M515" s="45"/>
    </row>
    <row r="516" ht="12.75">
      <c r="M516" s="45"/>
    </row>
    <row r="517" ht="12.75">
      <c r="M517" s="45"/>
    </row>
    <row r="518" ht="12.75">
      <c r="M518" s="45"/>
    </row>
    <row r="519" ht="12.75">
      <c r="M519" s="45"/>
    </row>
    <row r="520" ht="12.75">
      <c r="M520" s="45"/>
    </row>
    <row r="521" ht="12.75">
      <c r="M521" s="45"/>
    </row>
    <row r="522" ht="12.75">
      <c r="M522" s="45"/>
    </row>
    <row r="523" ht="12.75">
      <c r="M523" s="45"/>
    </row>
    <row r="524" ht="12.75">
      <c r="M524" s="45"/>
    </row>
    <row r="525" ht="12.75">
      <c r="M525" s="45"/>
    </row>
    <row r="526" ht="12.75">
      <c r="M526" s="45"/>
    </row>
    <row r="527" ht="12.75">
      <c r="M527" s="45"/>
    </row>
    <row r="528" ht="12.75">
      <c r="M528" s="45"/>
    </row>
    <row r="529" ht="12.75">
      <c r="M529" s="45"/>
    </row>
    <row r="530" ht="12.75">
      <c r="M530" s="45"/>
    </row>
    <row r="531" ht="12.75">
      <c r="M531" s="45"/>
    </row>
    <row r="532" ht="12.75">
      <c r="M532" s="45"/>
    </row>
    <row r="533" ht="12.75">
      <c r="M533" s="45"/>
    </row>
    <row r="534" ht="12.75">
      <c r="M534" s="45"/>
    </row>
    <row r="535" ht="12.75">
      <c r="M535" s="45"/>
    </row>
    <row r="536" ht="12.75">
      <c r="M536" s="45"/>
    </row>
    <row r="537" ht="12.75">
      <c r="M537" s="45"/>
    </row>
    <row r="538" ht="12.75">
      <c r="M538" s="45"/>
    </row>
    <row r="539" ht="12.75">
      <c r="M539" s="45"/>
    </row>
    <row r="540" ht="12.75">
      <c r="M540" s="45"/>
    </row>
    <row r="541" ht="12.75">
      <c r="M541" s="45"/>
    </row>
    <row r="542" ht="12.75">
      <c r="M542" s="45"/>
    </row>
    <row r="543" ht="12.75">
      <c r="M543" s="45"/>
    </row>
    <row r="544" ht="12.75">
      <c r="M544" s="45"/>
    </row>
    <row r="545" ht="12.75">
      <c r="M545" s="45"/>
    </row>
    <row r="546" ht="12.75">
      <c r="M546" s="45"/>
    </row>
    <row r="547" ht="12.75">
      <c r="M547" s="45"/>
    </row>
    <row r="548" ht="12.75">
      <c r="M548" s="45"/>
    </row>
    <row r="549" ht="12.75">
      <c r="M549" s="45"/>
    </row>
    <row r="550" ht="12.75">
      <c r="M550" s="45"/>
    </row>
    <row r="551" ht="12.75">
      <c r="M551" s="45"/>
    </row>
    <row r="552" ht="12.75">
      <c r="M552" s="45"/>
    </row>
    <row r="553" ht="12.75">
      <c r="M553" s="45"/>
    </row>
    <row r="554" ht="12.75">
      <c r="M554" s="45"/>
    </row>
    <row r="555" ht="12.75">
      <c r="M555" s="45"/>
    </row>
    <row r="556" ht="12.75">
      <c r="M556" s="45"/>
    </row>
    <row r="557" ht="12.75">
      <c r="M557" s="45"/>
    </row>
    <row r="558" ht="12.75">
      <c r="M558" s="45"/>
    </row>
    <row r="559" ht="12.75">
      <c r="M559" s="45"/>
    </row>
    <row r="560" ht="12.75">
      <c r="M560" s="45"/>
    </row>
    <row r="561" ht="12.75">
      <c r="M561" s="45"/>
    </row>
    <row r="562" ht="12.75">
      <c r="M562" s="45"/>
    </row>
    <row r="563" ht="12.75">
      <c r="M563" s="45"/>
    </row>
    <row r="564" ht="12.75">
      <c r="M564" s="45"/>
    </row>
    <row r="565" ht="12.75">
      <c r="M565" s="45"/>
    </row>
    <row r="566" ht="12.75">
      <c r="M566" s="45"/>
    </row>
    <row r="567" ht="12.75">
      <c r="M567" s="45"/>
    </row>
    <row r="568" ht="12.75">
      <c r="M568" s="45"/>
    </row>
    <row r="569" ht="12.75">
      <c r="M569" s="45"/>
    </row>
    <row r="570" ht="12.75">
      <c r="M570" s="45"/>
    </row>
    <row r="571" ht="12.75">
      <c r="M571" s="45"/>
    </row>
    <row r="572" ht="12.75">
      <c r="M572" s="45"/>
    </row>
    <row r="573" ht="12.75">
      <c r="M573" s="45"/>
    </row>
    <row r="574" ht="12.75">
      <c r="M574" s="45"/>
    </row>
    <row r="575" ht="12.75">
      <c r="M575" s="45"/>
    </row>
    <row r="576" ht="12.75">
      <c r="M576" s="45"/>
    </row>
    <row r="577" ht="12.75">
      <c r="M577" s="45"/>
    </row>
    <row r="578" ht="12.75">
      <c r="M578" s="45"/>
    </row>
    <row r="579" ht="12.75">
      <c r="M579" s="45"/>
    </row>
    <row r="580" ht="12.75">
      <c r="M580" s="45"/>
    </row>
    <row r="581" ht="12.75">
      <c r="M581" s="45"/>
    </row>
    <row r="582" ht="12.75">
      <c r="M582" s="45"/>
    </row>
    <row r="583" ht="12.75">
      <c r="M583" s="45"/>
    </row>
    <row r="584" ht="12.75">
      <c r="M584" s="45"/>
    </row>
    <row r="585" ht="12.75">
      <c r="M585" s="45"/>
    </row>
    <row r="586" ht="12.75">
      <c r="M586" s="45"/>
    </row>
    <row r="587" ht="12.75">
      <c r="M587" s="45"/>
    </row>
    <row r="588" ht="12.75">
      <c r="M588" s="45"/>
    </row>
    <row r="589" ht="12.75">
      <c r="M589" s="45"/>
    </row>
    <row r="590" ht="12.75">
      <c r="M590" s="45"/>
    </row>
    <row r="591" ht="12.75">
      <c r="M591" s="45"/>
    </row>
    <row r="592" ht="12.75">
      <c r="M592" s="45"/>
    </row>
    <row r="593" ht="12.75">
      <c r="M593" s="45"/>
    </row>
    <row r="594" ht="12.75">
      <c r="M594" s="45"/>
    </row>
    <row r="595" ht="12.75">
      <c r="M595" s="45"/>
    </row>
    <row r="596" ht="12.75">
      <c r="M596" s="45"/>
    </row>
    <row r="597" ht="12.75">
      <c r="M597" s="45"/>
    </row>
    <row r="598" ht="12.75">
      <c r="M598" s="45"/>
    </row>
    <row r="599" ht="12.75">
      <c r="M599" s="45"/>
    </row>
    <row r="600" ht="12.75">
      <c r="M600" s="45"/>
    </row>
    <row r="601" ht="12.75">
      <c r="M601" s="45"/>
    </row>
    <row r="602" ht="12.75">
      <c r="M602" s="45"/>
    </row>
    <row r="603" ht="12.75">
      <c r="M603" s="45"/>
    </row>
    <row r="604" ht="12.75">
      <c r="M604" s="45"/>
    </row>
    <row r="605" ht="12.75">
      <c r="M605" s="45"/>
    </row>
    <row r="606" ht="12.75">
      <c r="M606" s="45"/>
    </row>
    <row r="607" ht="12.75">
      <c r="M607" s="45"/>
    </row>
    <row r="608" ht="12.75">
      <c r="M608" s="45"/>
    </row>
    <row r="609" ht="12.75">
      <c r="M609" s="45"/>
    </row>
    <row r="610" ht="12.75">
      <c r="M610" s="45"/>
    </row>
    <row r="611" ht="12.75">
      <c r="M611" s="45"/>
    </row>
    <row r="612" ht="12.75">
      <c r="M612" s="45"/>
    </row>
    <row r="613" ht="12.75">
      <c r="M613" s="45"/>
    </row>
    <row r="614" ht="12.75">
      <c r="M614" s="45"/>
    </row>
    <row r="615" ht="12.75">
      <c r="M615" s="45"/>
    </row>
    <row r="616" ht="12.75">
      <c r="M616" s="45"/>
    </row>
    <row r="617" ht="12.75">
      <c r="M617" s="45"/>
    </row>
    <row r="618" ht="12.75">
      <c r="M618" s="45"/>
    </row>
    <row r="619" ht="12.75">
      <c r="M619" s="45"/>
    </row>
    <row r="620" ht="12.75">
      <c r="M620" s="45"/>
    </row>
    <row r="621" ht="12.75">
      <c r="M621" s="45"/>
    </row>
    <row r="622" ht="12.75">
      <c r="M622" s="45"/>
    </row>
    <row r="623" ht="12.75">
      <c r="M623" s="45"/>
    </row>
    <row r="624" ht="12.75">
      <c r="M624" s="45"/>
    </row>
    <row r="625" ht="12.75">
      <c r="M625" s="45"/>
    </row>
    <row r="626" ht="12.75">
      <c r="M626" s="45"/>
    </row>
    <row r="627" ht="12.75">
      <c r="M627" s="45"/>
    </row>
    <row r="628" ht="12.75">
      <c r="M628" s="45"/>
    </row>
    <row r="629" ht="12.75">
      <c r="M629" s="45"/>
    </row>
    <row r="630" ht="12.75">
      <c r="M630" s="45"/>
    </row>
    <row r="631" ht="12.75">
      <c r="M631" s="45"/>
    </row>
    <row r="632" ht="12.75">
      <c r="M632" s="45"/>
    </row>
    <row r="633" ht="12.75">
      <c r="M633" s="45"/>
    </row>
    <row r="634" ht="12.75">
      <c r="M634" s="45"/>
    </row>
    <row r="635" ht="12.75">
      <c r="M635" s="45"/>
    </row>
    <row r="636" ht="12.75">
      <c r="M636" s="45"/>
    </row>
    <row r="637" ht="12.75">
      <c r="M637" s="45"/>
    </row>
    <row r="638" ht="12.75">
      <c r="M638" s="45"/>
    </row>
    <row r="639" ht="12.75">
      <c r="M639" s="45"/>
    </row>
    <row r="640" ht="12.75">
      <c r="M640" s="45"/>
    </row>
    <row r="641" ht="12.75">
      <c r="M641" s="45"/>
    </row>
    <row r="642" ht="12.75">
      <c r="M642" s="45"/>
    </row>
    <row r="643" ht="12.75">
      <c r="M643" s="45"/>
    </row>
    <row r="644" ht="12.75">
      <c r="M644" s="45"/>
    </row>
    <row r="645" ht="12.75">
      <c r="M645" s="45"/>
    </row>
    <row r="646" ht="12.75">
      <c r="M646" s="45"/>
    </row>
    <row r="647" ht="12.75">
      <c r="M647" s="45"/>
    </row>
    <row r="648" ht="12.75">
      <c r="M648" s="45"/>
    </row>
    <row r="649" ht="12.75">
      <c r="M649" s="45"/>
    </row>
    <row r="650" ht="12.75">
      <c r="M650" s="45"/>
    </row>
    <row r="651" ht="12.75">
      <c r="M651" s="45"/>
    </row>
    <row r="652" ht="12.75">
      <c r="M652" s="45"/>
    </row>
    <row r="653" ht="12.75">
      <c r="M653" s="45"/>
    </row>
    <row r="654" ht="12.75">
      <c r="M654" s="45"/>
    </row>
    <row r="655" ht="12.75">
      <c r="M655" s="45"/>
    </row>
    <row r="656" ht="12.75">
      <c r="M656" s="45"/>
    </row>
    <row r="657" ht="12.75">
      <c r="M657" s="45"/>
    </row>
    <row r="658" ht="12.75">
      <c r="M658" s="45"/>
    </row>
    <row r="659" ht="12.75">
      <c r="M659" s="45"/>
    </row>
    <row r="660" ht="12.75">
      <c r="M660" s="45"/>
    </row>
    <row r="661" ht="12.75">
      <c r="M661" s="45"/>
    </row>
    <row r="662" ht="12.75">
      <c r="M662" s="45"/>
    </row>
    <row r="663" ht="12.75">
      <c r="M663" s="45"/>
    </row>
    <row r="664" ht="12.75">
      <c r="M664" s="45"/>
    </row>
    <row r="665" ht="12.75">
      <c r="M665" s="45"/>
    </row>
    <row r="666" ht="12.75">
      <c r="M666" s="45"/>
    </row>
    <row r="667" ht="12.75">
      <c r="M667" s="45"/>
    </row>
    <row r="668" ht="12.75">
      <c r="M668" s="45"/>
    </row>
    <row r="669" ht="12.75">
      <c r="M669" s="45"/>
    </row>
    <row r="670" ht="12.75">
      <c r="M670" s="45"/>
    </row>
    <row r="671" ht="12.75">
      <c r="M671" s="45"/>
    </row>
    <row r="672" ht="12.75">
      <c r="M672" s="45"/>
    </row>
    <row r="673" ht="12.75">
      <c r="M673" s="45"/>
    </row>
    <row r="674" ht="12.75">
      <c r="M674" s="45"/>
    </row>
    <row r="675" ht="12.75">
      <c r="M675" s="45"/>
    </row>
    <row r="676" ht="12.75">
      <c r="M676" s="45"/>
    </row>
    <row r="677" ht="12.75">
      <c r="M677" s="45"/>
    </row>
    <row r="678" ht="12.75">
      <c r="M678" s="45"/>
    </row>
    <row r="679" ht="12.75">
      <c r="M679" s="45"/>
    </row>
    <row r="680" ht="12.75">
      <c r="M680" s="45"/>
    </row>
    <row r="681" ht="12.75">
      <c r="M681" s="45"/>
    </row>
    <row r="682" ht="12.75">
      <c r="M682" s="45"/>
    </row>
    <row r="683" ht="12.75">
      <c r="M683" s="45"/>
    </row>
    <row r="684" ht="12.75">
      <c r="M684" s="45"/>
    </row>
    <row r="685" ht="12.75">
      <c r="M685" s="45"/>
    </row>
    <row r="686" ht="12.75">
      <c r="M686" s="45"/>
    </row>
    <row r="687" ht="12.75">
      <c r="M687" s="45"/>
    </row>
    <row r="688" ht="12.75">
      <c r="M688" s="45"/>
    </row>
    <row r="689" ht="12.75">
      <c r="M689" s="45"/>
    </row>
    <row r="690" ht="12.75">
      <c r="M690" s="45"/>
    </row>
    <row r="691" ht="12.75">
      <c r="M691" s="45"/>
    </row>
    <row r="692" ht="12.75">
      <c r="M692" s="45"/>
    </row>
    <row r="693" ht="12.75">
      <c r="M693" s="45"/>
    </row>
    <row r="694" ht="12.75">
      <c r="M694" s="45"/>
    </row>
    <row r="695" ht="12.75">
      <c r="M695" s="45"/>
    </row>
    <row r="696" ht="12.75">
      <c r="M696" s="45"/>
    </row>
    <row r="697" ht="12.75">
      <c r="M697" s="45"/>
    </row>
    <row r="698" ht="12.75">
      <c r="M698" s="45"/>
    </row>
    <row r="699" ht="12.75">
      <c r="M699" s="45"/>
    </row>
    <row r="700" ht="12.75">
      <c r="M700" s="45"/>
    </row>
    <row r="701" ht="12.75">
      <c r="M701" s="45"/>
    </row>
    <row r="702" ht="12.75">
      <c r="M702" s="45"/>
    </row>
    <row r="703" ht="12.75">
      <c r="M703" s="45"/>
    </row>
    <row r="704" ht="12.75">
      <c r="M704" s="45"/>
    </row>
    <row r="705" ht="12.75">
      <c r="M705" s="45"/>
    </row>
    <row r="706" ht="12.75">
      <c r="M706" s="45"/>
    </row>
    <row r="707" ht="12.75">
      <c r="M707" s="45"/>
    </row>
    <row r="708" ht="12.75">
      <c r="M708" s="45"/>
    </row>
    <row r="709" ht="12.75">
      <c r="M709" s="45"/>
    </row>
    <row r="710" ht="12.75">
      <c r="M710" s="45"/>
    </row>
    <row r="711" ht="12.75">
      <c r="M711" s="45"/>
    </row>
    <row r="712" ht="12.75">
      <c r="M712" s="45"/>
    </row>
    <row r="713" ht="12.75">
      <c r="M713" s="45"/>
    </row>
    <row r="714" ht="12.75">
      <c r="M714" s="45"/>
    </row>
    <row r="715" ht="12.75">
      <c r="M715" s="45"/>
    </row>
    <row r="716" ht="12.75">
      <c r="M716" s="45"/>
    </row>
    <row r="717" ht="12.75">
      <c r="M717" s="45"/>
    </row>
    <row r="718" ht="12.75">
      <c r="M718" s="45"/>
    </row>
    <row r="719" ht="12.75">
      <c r="M719" s="45"/>
    </row>
    <row r="720" ht="12.75">
      <c r="M720" s="45"/>
    </row>
    <row r="721" ht="12.75">
      <c r="M721" s="45"/>
    </row>
    <row r="722" ht="12.75">
      <c r="M722" s="45"/>
    </row>
    <row r="723" ht="12.75">
      <c r="M723" s="45"/>
    </row>
    <row r="724" ht="12.75">
      <c r="M724" s="45"/>
    </row>
    <row r="725" ht="12.75">
      <c r="M725" s="45"/>
    </row>
    <row r="726" ht="12.75">
      <c r="M726" s="45"/>
    </row>
    <row r="727" ht="12.75">
      <c r="M727" s="45"/>
    </row>
    <row r="728" ht="12.75">
      <c r="M728" s="45"/>
    </row>
    <row r="729" ht="12.75">
      <c r="M729" s="45"/>
    </row>
    <row r="730" ht="12.75">
      <c r="M730" s="45"/>
    </row>
    <row r="731" ht="12.75">
      <c r="M731" s="45"/>
    </row>
    <row r="732" ht="12.75">
      <c r="M732" s="45"/>
    </row>
    <row r="733" ht="12.75">
      <c r="M733" s="45"/>
    </row>
    <row r="734" ht="12.75">
      <c r="M734" s="45"/>
    </row>
    <row r="735" ht="12.75">
      <c r="M735" s="45"/>
    </row>
    <row r="736" ht="12.75">
      <c r="M736" s="45"/>
    </row>
    <row r="737" ht="12.75">
      <c r="M737" s="45"/>
    </row>
    <row r="738" ht="12.75">
      <c r="M738" s="45"/>
    </row>
    <row r="739" ht="12.75">
      <c r="M739" s="45"/>
    </row>
    <row r="740" ht="12.75">
      <c r="M740" s="45"/>
    </row>
    <row r="741" ht="12.75">
      <c r="M741" s="45"/>
    </row>
    <row r="742" ht="12.75">
      <c r="M742" s="45"/>
    </row>
    <row r="743" ht="12.75">
      <c r="M743" s="45"/>
    </row>
    <row r="744" ht="12.75">
      <c r="M744" s="45"/>
    </row>
    <row r="745" ht="12.75">
      <c r="M745" s="45"/>
    </row>
    <row r="746" ht="12.75">
      <c r="M746" s="45"/>
    </row>
    <row r="747" ht="12.75">
      <c r="M747" s="45"/>
    </row>
    <row r="748" ht="12.75">
      <c r="M748" s="45"/>
    </row>
    <row r="749" ht="12.75">
      <c r="M749" s="45"/>
    </row>
    <row r="750" ht="12.75">
      <c r="M750" s="45"/>
    </row>
    <row r="751" ht="12.75">
      <c r="M751" s="45"/>
    </row>
    <row r="752" ht="12.75">
      <c r="M752" s="45"/>
    </row>
    <row r="753" ht="12.75">
      <c r="M753" s="45"/>
    </row>
    <row r="754" ht="12.75">
      <c r="M754" s="45"/>
    </row>
    <row r="755" ht="12.75">
      <c r="M755" s="45"/>
    </row>
    <row r="756" ht="12.75">
      <c r="M756" s="45"/>
    </row>
    <row r="757" ht="12.75">
      <c r="M757" s="45"/>
    </row>
    <row r="758" ht="12.75">
      <c r="M758" s="45"/>
    </row>
    <row r="759" ht="12.75">
      <c r="M759" s="45"/>
    </row>
    <row r="760" ht="12.75">
      <c r="M760" s="45"/>
    </row>
    <row r="761" ht="12.75">
      <c r="M761" s="45"/>
    </row>
    <row r="762" ht="12.75">
      <c r="M762" s="45"/>
    </row>
    <row r="763" ht="12.75">
      <c r="M763" s="45"/>
    </row>
    <row r="764" ht="12.75">
      <c r="M764" s="45"/>
    </row>
    <row r="765" ht="12.75">
      <c r="M765" s="45"/>
    </row>
    <row r="766" ht="12.75">
      <c r="M766" s="45"/>
    </row>
    <row r="767" ht="12.75">
      <c r="M767" s="45"/>
    </row>
    <row r="768" ht="12.75">
      <c r="M768" s="45"/>
    </row>
    <row r="769" ht="12.75">
      <c r="M769" s="45"/>
    </row>
    <row r="770" ht="12.75">
      <c r="M770" s="45"/>
    </row>
    <row r="771" ht="12.75">
      <c r="M771" s="45"/>
    </row>
    <row r="772" ht="12.75">
      <c r="M772" s="45"/>
    </row>
    <row r="773" ht="12.75">
      <c r="M773" s="45"/>
    </row>
    <row r="774" ht="12.75">
      <c r="M774" s="45"/>
    </row>
    <row r="775" ht="12.75">
      <c r="M775" s="45"/>
    </row>
    <row r="776" ht="12.75">
      <c r="M776" s="45"/>
    </row>
    <row r="777" ht="12.75">
      <c r="M777" s="45"/>
    </row>
    <row r="778" ht="12.75">
      <c r="M778" s="45"/>
    </row>
    <row r="779" ht="12.75">
      <c r="M779" s="45"/>
    </row>
    <row r="780" ht="12.75">
      <c r="M780" s="45"/>
    </row>
    <row r="781" ht="12.75">
      <c r="M781" s="45"/>
    </row>
    <row r="782" ht="12.75">
      <c r="M782" s="45"/>
    </row>
    <row r="783" ht="12.75">
      <c r="M783" s="45"/>
    </row>
    <row r="784" ht="12.75">
      <c r="M784" s="45"/>
    </row>
    <row r="785" ht="12.75">
      <c r="M785" s="45"/>
    </row>
    <row r="786" ht="12.75">
      <c r="M786" s="45"/>
    </row>
    <row r="787" ht="12.75">
      <c r="M787" s="45"/>
    </row>
    <row r="788" ht="12.75">
      <c r="M788" s="45"/>
    </row>
    <row r="789" ht="12.75">
      <c r="M789" s="45"/>
    </row>
    <row r="790" ht="12.75">
      <c r="M790" s="45"/>
    </row>
    <row r="791" ht="12.75">
      <c r="M791" s="45"/>
    </row>
    <row r="792" ht="12.75">
      <c r="M792" s="45"/>
    </row>
    <row r="793" ht="12.75">
      <c r="M793" s="45"/>
    </row>
    <row r="794" ht="12.75">
      <c r="M794" s="45"/>
    </row>
    <row r="795" ht="12.75">
      <c r="M795" s="45"/>
    </row>
    <row r="796" ht="12.75">
      <c r="M796" s="45"/>
    </row>
    <row r="797" ht="12.75">
      <c r="M797" s="45"/>
    </row>
    <row r="798" ht="12.75">
      <c r="M798" s="45"/>
    </row>
    <row r="799" ht="12.75">
      <c r="M799" s="45"/>
    </row>
    <row r="800" ht="12.75">
      <c r="M800" s="45"/>
    </row>
    <row r="801" ht="12.75">
      <c r="M801" s="45"/>
    </row>
    <row r="802" ht="12.75">
      <c r="M802" s="45"/>
    </row>
    <row r="803" ht="12.75">
      <c r="M803" s="45"/>
    </row>
    <row r="804" ht="12.75">
      <c r="M804" s="45"/>
    </row>
    <row r="805" ht="12.75">
      <c r="M805" s="45"/>
    </row>
    <row r="806" ht="12.75">
      <c r="M806" s="45"/>
    </row>
    <row r="807" ht="12.75">
      <c r="M807" s="45"/>
    </row>
    <row r="808" ht="12.75">
      <c r="M808" s="45"/>
    </row>
    <row r="809" ht="12.75">
      <c r="M809" s="45"/>
    </row>
    <row r="810" ht="12.75">
      <c r="M810" s="45"/>
    </row>
    <row r="811" ht="12.75">
      <c r="M811" s="45"/>
    </row>
    <row r="812" ht="12.75">
      <c r="M812" s="45"/>
    </row>
    <row r="813" ht="12.75">
      <c r="M813" s="45"/>
    </row>
    <row r="814" ht="12.75">
      <c r="M814" s="45"/>
    </row>
    <row r="815" ht="12.75">
      <c r="M815" s="45"/>
    </row>
    <row r="816" ht="12.75">
      <c r="M816" s="45"/>
    </row>
    <row r="817" ht="12.75">
      <c r="M817" s="45"/>
    </row>
    <row r="818" ht="12.75">
      <c r="M818" s="45"/>
    </row>
    <row r="819" ht="12.75">
      <c r="M819" s="45"/>
    </row>
    <row r="820" ht="12.75">
      <c r="M820" s="45"/>
    </row>
    <row r="821" ht="12.75">
      <c r="M821" s="45"/>
    </row>
    <row r="822" ht="12.75">
      <c r="M822" s="45"/>
    </row>
    <row r="823" ht="12.75">
      <c r="M823" s="45"/>
    </row>
    <row r="824" ht="12.75">
      <c r="M824" s="45"/>
    </row>
    <row r="825" ht="12.75">
      <c r="M825" s="45"/>
    </row>
    <row r="826" ht="12.75">
      <c r="M826" s="45"/>
    </row>
    <row r="827" ht="12.75">
      <c r="M827" s="45"/>
    </row>
    <row r="828" ht="12.75">
      <c r="M828" s="45"/>
    </row>
    <row r="829" ht="12.75">
      <c r="M829" s="45"/>
    </row>
    <row r="830" ht="12.75">
      <c r="M830" s="45"/>
    </row>
    <row r="831" ht="12.75">
      <c r="M831" s="45"/>
    </row>
    <row r="832" ht="12.75">
      <c r="M832" s="45"/>
    </row>
    <row r="833" ht="12.75">
      <c r="M833" s="45"/>
    </row>
    <row r="834" ht="12.75">
      <c r="M834" s="45"/>
    </row>
    <row r="835" ht="12.75">
      <c r="M835" s="45"/>
    </row>
    <row r="836" ht="12.75">
      <c r="M836" s="45"/>
    </row>
    <row r="837" ht="12.75">
      <c r="M837" s="45"/>
    </row>
    <row r="838" ht="12.75">
      <c r="M838" s="45"/>
    </row>
    <row r="839" ht="12.75">
      <c r="M839" s="45"/>
    </row>
    <row r="840" ht="12.75">
      <c r="M840" s="45"/>
    </row>
    <row r="841" ht="12.75">
      <c r="M841" s="45"/>
    </row>
    <row r="842" ht="12.75">
      <c r="M842" s="45"/>
    </row>
    <row r="843" ht="12.75">
      <c r="M843" s="45"/>
    </row>
    <row r="844" ht="12.75">
      <c r="M844" s="45"/>
    </row>
    <row r="845" ht="12.75">
      <c r="M845" s="45"/>
    </row>
    <row r="846" ht="12.75">
      <c r="M846" s="45"/>
    </row>
    <row r="847" ht="12.75">
      <c r="M847" s="45"/>
    </row>
    <row r="848" ht="12.75">
      <c r="M848" s="45"/>
    </row>
    <row r="849" ht="12.75">
      <c r="M849" s="45"/>
    </row>
    <row r="850" ht="12.75">
      <c r="M850" s="45"/>
    </row>
    <row r="851" ht="12.75">
      <c r="M851" s="45"/>
    </row>
    <row r="852" ht="12.75">
      <c r="M852" s="45"/>
    </row>
    <row r="853" ht="12.75">
      <c r="M853" s="45"/>
    </row>
    <row r="854" ht="12.75">
      <c r="M854" s="45"/>
    </row>
    <row r="855" ht="12.75">
      <c r="M855" s="45"/>
    </row>
    <row r="856" ht="12.75">
      <c r="M856" s="45"/>
    </row>
    <row r="857" ht="12.75">
      <c r="M857" s="45"/>
    </row>
    <row r="858" ht="12.75">
      <c r="M858" s="45"/>
    </row>
    <row r="859" ht="12.75">
      <c r="M859" s="45"/>
    </row>
    <row r="860" ht="12.75">
      <c r="M860" s="45"/>
    </row>
    <row r="861" ht="12.75">
      <c r="M861" s="45"/>
    </row>
    <row r="862" ht="12.75">
      <c r="M862" s="45"/>
    </row>
    <row r="863" ht="12.75">
      <c r="M863" s="45"/>
    </row>
    <row r="864" ht="12.75">
      <c r="M864" s="45"/>
    </row>
    <row r="865" ht="12.75">
      <c r="M865" s="45"/>
    </row>
    <row r="866" ht="12.75">
      <c r="M866" s="45"/>
    </row>
    <row r="867" ht="12.75">
      <c r="M867" s="45"/>
    </row>
    <row r="868" ht="12.75">
      <c r="M868" s="45"/>
    </row>
    <row r="869" ht="12.75">
      <c r="M869" s="45"/>
    </row>
    <row r="870" ht="12.75">
      <c r="M870" s="45"/>
    </row>
    <row r="871" ht="12.75">
      <c r="M871" s="45"/>
    </row>
    <row r="872" ht="12.75">
      <c r="M872" s="45"/>
    </row>
    <row r="873" ht="12.75">
      <c r="M873" s="45"/>
    </row>
    <row r="874" ht="12.75">
      <c r="M874" s="45"/>
    </row>
    <row r="875" ht="12.75">
      <c r="M875" s="45"/>
    </row>
    <row r="876" ht="12.75">
      <c r="M876" s="45"/>
    </row>
    <row r="877" ht="12.75">
      <c r="M877" s="45"/>
    </row>
    <row r="878" ht="12.75">
      <c r="M878" s="45"/>
    </row>
    <row r="879" ht="12.75">
      <c r="M879" s="45"/>
    </row>
    <row r="880" ht="12.75">
      <c r="M880" s="45"/>
    </row>
    <row r="881" ht="12.75">
      <c r="M881" s="45"/>
    </row>
    <row r="882" ht="12.75">
      <c r="M882" s="45"/>
    </row>
    <row r="883" ht="12.75">
      <c r="M883" s="45"/>
    </row>
    <row r="884" ht="12.75">
      <c r="M884" s="45"/>
    </row>
    <row r="885" ht="12.75">
      <c r="M885" s="45"/>
    </row>
    <row r="886" ht="12.75">
      <c r="M886" s="45"/>
    </row>
    <row r="887" ht="12.75">
      <c r="M887" s="45"/>
    </row>
    <row r="888" ht="12.75">
      <c r="M888" s="45"/>
    </row>
    <row r="889" ht="12.75">
      <c r="M889" s="45"/>
    </row>
    <row r="890" ht="12.75">
      <c r="M890" s="45"/>
    </row>
    <row r="891" ht="12.75">
      <c r="M891" s="45"/>
    </row>
    <row r="892" ht="12.75">
      <c r="M892" s="45"/>
    </row>
    <row r="893" ht="12.75">
      <c r="M893" s="45"/>
    </row>
    <row r="894" ht="12.75">
      <c r="M894" s="45"/>
    </row>
    <row r="895" ht="12.75">
      <c r="M895" s="45"/>
    </row>
    <row r="896" ht="12.75">
      <c r="M896" s="45"/>
    </row>
    <row r="897" ht="12.75">
      <c r="M897" s="45"/>
    </row>
    <row r="898" ht="12.75">
      <c r="M898" s="45"/>
    </row>
    <row r="899" ht="12.75">
      <c r="M899" s="45"/>
    </row>
    <row r="900" ht="12.75">
      <c r="M900" s="45"/>
    </row>
    <row r="901" ht="12.75">
      <c r="M901" s="45"/>
    </row>
    <row r="902" ht="12.75">
      <c r="M902" s="45"/>
    </row>
    <row r="903" ht="12.75">
      <c r="M903" s="45"/>
    </row>
    <row r="904" ht="12.75">
      <c r="M904" s="45"/>
    </row>
    <row r="905" ht="12.75">
      <c r="M905" s="45"/>
    </row>
    <row r="906" ht="12.75">
      <c r="M906" s="45"/>
    </row>
    <row r="907" ht="12.75">
      <c r="M907" s="45"/>
    </row>
    <row r="908" ht="12.75">
      <c r="M908" s="45"/>
    </row>
    <row r="909" ht="12.75">
      <c r="M909" s="45"/>
    </row>
    <row r="910" ht="12.75">
      <c r="M910" s="45"/>
    </row>
    <row r="911" ht="12.75">
      <c r="M911" s="45"/>
    </row>
    <row r="912" ht="12.75">
      <c r="M912" s="45"/>
    </row>
    <row r="913" ht="12.75">
      <c r="M913" s="45"/>
    </row>
    <row r="914" ht="12.75">
      <c r="M914" s="45"/>
    </row>
    <row r="915" ht="12.75">
      <c r="M915" s="45"/>
    </row>
    <row r="916" ht="12.75">
      <c r="M916" s="45"/>
    </row>
    <row r="917" ht="12.75">
      <c r="M917" s="45"/>
    </row>
    <row r="918" ht="12.75">
      <c r="M918" s="45"/>
    </row>
    <row r="919" ht="12.75">
      <c r="M919" s="45"/>
    </row>
    <row r="920" ht="12.75">
      <c r="M920" s="45"/>
    </row>
    <row r="921" ht="12.75">
      <c r="M921" s="45"/>
    </row>
    <row r="922" ht="12.75">
      <c r="M922" s="45"/>
    </row>
    <row r="923" ht="12.75">
      <c r="M923" s="45"/>
    </row>
    <row r="924" ht="12.75">
      <c r="M924" s="45"/>
    </row>
    <row r="925" ht="12.75">
      <c r="M925" s="45"/>
    </row>
    <row r="926" ht="12.75">
      <c r="M926" s="45"/>
    </row>
    <row r="927" ht="12.75">
      <c r="M927" s="45"/>
    </row>
    <row r="928" ht="12.75">
      <c r="M928" s="45"/>
    </row>
    <row r="929" ht="12.75">
      <c r="M929" s="45"/>
    </row>
    <row r="930" ht="12.75">
      <c r="M930" s="45"/>
    </row>
    <row r="931" ht="12.75">
      <c r="M931" s="45"/>
    </row>
    <row r="932" ht="12.75">
      <c r="M932" s="45"/>
    </row>
    <row r="933" ht="12.75">
      <c r="M933" s="45"/>
    </row>
    <row r="934" ht="12.75">
      <c r="M934" s="45"/>
    </row>
    <row r="935" ht="12.75">
      <c r="M935" s="45"/>
    </row>
    <row r="936" ht="12.75">
      <c r="M936" s="45"/>
    </row>
    <row r="937" ht="12.75">
      <c r="M937" s="45"/>
    </row>
    <row r="938" ht="12.75">
      <c r="M938" s="45"/>
    </row>
    <row r="939" ht="12.75">
      <c r="M939" s="45"/>
    </row>
    <row r="940" ht="12.75">
      <c r="M940" s="45"/>
    </row>
    <row r="941" ht="12.75">
      <c r="M941" s="45"/>
    </row>
    <row r="942" ht="12.75">
      <c r="M942" s="45"/>
    </row>
    <row r="943" ht="12.75">
      <c r="M943" s="45"/>
    </row>
    <row r="944" ht="12.75">
      <c r="M944" s="45"/>
    </row>
    <row r="945" ht="12.75">
      <c r="M945" s="45"/>
    </row>
    <row r="946" ht="12.75">
      <c r="M946" s="45"/>
    </row>
    <row r="947" ht="12.75">
      <c r="M947" s="45"/>
    </row>
    <row r="948" ht="12.75">
      <c r="M948" s="45"/>
    </row>
    <row r="949" ht="12.75">
      <c r="M949" s="45"/>
    </row>
    <row r="950" ht="12.75">
      <c r="M950" s="45"/>
    </row>
    <row r="951" ht="12.75">
      <c r="M951" s="45"/>
    </row>
    <row r="952" ht="12.75">
      <c r="M952" s="45"/>
    </row>
    <row r="953" ht="12.75">
      <c r="M953" s="45"/>
    </row>
    <row r="954" ht="12.75">
      <c r="M954" s="45"/>
    </row>
    <row r="955" ht="12.75">
      <c r="M955" s="45"/>
    </row>
    <row r="956" ht="12.75">
      <c r="M956" s="45"/>
    </row>
    <row r="957" ht="12.75">
      <c r="M957" s="45"/>
    </row>
    <row r="958" ht="12.75">
      <c r="M958" s="45"/>
    </row>
    <row r="959" ht="12.75">
      <c r="M959" s="45"/>
    </row>
    <row r="960" ht="12.75">
      <c r="M960" s="45"/>
    </row>
    <row r="961" ht="12.75">
      <c r="M961" s="45"/>
    </row>
    <row r="962" ht="12.75">
      <c r="M962" s="45"/>
    </row>
    <row r="963" ht="12.75">
      <c r="M963" s="45"/>
    </row>
    <row r="964" ht="12.75">
      <c r="M964" s="45"/>
    </row>
    <row r="965" ht="12.75">
      <c r="M965" s="45"/>
    </row>
    <row r="966" ht="12.75">
      <c r="M966" s="45"/>
    </row>
    <row r="967" ht="12.75">
      <c r="M967" s="45"/>
    </row>
    <row r="968" ht="12.75">
      <c r="M968" s="45"/>
    </row>
    <row r="969" ht="12.75">
      <c r="M969" s="45"/>
    </row>
    <row r="970" ht="12.75">
      <c r="M970" s="45"/>
    </row>
    <row r="971" ht="12.75">
      <c r="M971" s="45"/>
    </row>
    <row r="972" ht="12.75">
      <c r="M972" s="45"/>
    </row>
    <row r="973" ht="12.75">
      <c r="M973" s="45"/>
    </row>
    <row r="974" ht="12.75">
      <c r="M974" s="45"/>
    </row>
    <row r="975" ht="12.75">
      <c r="M975" s="45"/>
    </row>
    <row r="976" ht="12.75">
      <c r="M976" s="45"/>
    </row>
    <row r="977" ht="12.75">
      <c r="M977" s="45"/>
    </row>
    <row r="978" ht="12.75">
      <c r="M978" s="45"/>
    </row>
    <row r="979" ht="12.75">
      <c r="M979" s="45"/>
    </row>
    <row r="980" ht="12.75">
      <c r="M980" s="45"/>
    </row>
    <row r="981" ht="12.75">
      <c r="M981" s="45"/>
    </row>
    <row r="982" ht="12.75">
      <c r="M982" s="45"/>
    </row>
    <row r="983" ht="12.75">
      <c r="M983" s="45"/>
    </row>
    <row r="984" ht="12.75">
      <c r="M984" s="45"/>
    </row>
    <row r="985" ht="12.75">
      <c r="M985" s="45"/>
    </row>
    <row r="986" ht="12.75">
      <c r="M986" s="45"/>
    </row>
    <row r="987" ht="12.75">
      <c r="M987" s="45"/>
    </row>
    <row r="988" ht="12.75">
      <c r="M988" s="45"/>
    </row>
    <row r="989" ht="12.75">
      <c r="M989" s="45"/>
    </row>
    <row r="990" ht="12.75">
      <c r="M990" s="45"/>
    </row>
    <row r="991" ht="12.75">
      <c r="M991" s="45"/>
    </row>
    <row r="992" ht="12.75">
      <c r="M992" s="45"/>
    </row>
    <row r="993" ht="12.75">
      <c r="M993" s="45"/>
    </row>
    <row r="994" ht="12.75">
      <c r="M994" s="45"/>
    </row>
    <row r="995" ht="12.75">
      <c r="M995" s="45"/>
    </row>
    <row r="996" ht="12.75">
      <c r="M996" s="45"/>
    </row>
    <row r="997" ht="12.75">
      <c r="M997" s="45"/>
    </row>
    <row r="998" ht="12.75">
      <c r="M998" s="45"/>
    </row>
    <row r="999" ht="12.75">
      <c r="M999" s="45"/>
    </row>
    <row r="1000" ht="12.75">
      <c r="M1000" s="45"/>
    </row>
    <row r="1001" ht="12.75">
      <c r="M1001" s="45"/>
    </row>
    <row r="1002" ht="12.75">
      <c r="M1002" s="45"/>
    </row>
    <row r="1003" ht="12.75">
      <c r="M1003" s="45"/>
    </row>
    <row r="1004" ht="12.75">
      <c r="M1004" s="45"/>
    </row>
    <row r="1005" ht="12.75">
      <c r="M1005" s="45"/>
    </row>
    <row r="1006" ht="12.75">
      <c r="M1006" s="45"/>
    </row>
    <row r="1007" ht="12.75">
      <c r="M1007" s="45"/>
    </row>
    <row r="1008" ht="12.75">
      <c r="M1008" s="45"/>
    </row>
    <row r="1009" ht="12.75">
      <c r="M1009" s="45"/>
    </row>
    <row r="1010" ht="12.75">
      <c r="M1010" s="45"/>
    </row>
    <row r="1011" ht="12.75">
      <c r="M1011" s="45"/>
    </row>
    <row r="1012" ht="12.75">
      <c r="M1012" s="45"/>
    </row>
    <row r="1013" ht="12.75">
      <c r="M1013" s="45"/>
    </row>
    <row r="1014" ht="12.75">
      <c r="M1014" s="45"/>
    </row>
    <row r="1015" ht="12.75">
      <c r="M1015" s="45"/>
    </row>
    <row r="1016" ht="12.75">
      <c r="M1016" s="45"/>
    </row>
    <row r="1017" ht="12.75">
      <c r="M1017" s="45"/>
    </row>
    <row r="1018" ht="12.75">
      <c r="M1018" s="45"/>
    </row>
    <row r="1019" ht="12.75">
      <c r="M1019" s="45"/>
    </row>
    <row r="1020" ht="12.75">
      <c r="M1020" s="45"/>
    </row>
    <row r="1021" ht="12.75">
      <c r="M1021" s="45"/>
    </row>
    <row r="1022" ht="12.75">
      <c r="M1022" s="45"/>
    </row>
    <row r="1023" ht="12.75">
      <c r="M1023" s="45"/>
    </row>
    <row r="1024" ht="12.75">
      <c r="M1024" s="45"/>
    </row>
    <row r="1025" ht="12.75">
      <c r="M1025" s="45"/>
    </row>
    <row r="1026" ht="12.75">
      <c r="M1026" s="45"/>
    </row>
    <row r="1027" ht="12.75">
      <c r="M1027" s="45"/>
    </row>
    <row r="1028" ht="12.75">
      <c r="M1028" s="45"/>
    </row>
    <row r="1029" ht="12.75">
      <c r="M1029" s="45"/>
    </row>
    <row r="1030" ht="12.75">
      <c r="M1030" s="45"/>
    </row>
    <row r="1031" ht="12.75">
      <c r="M1031" s="45"/>
    </row>
    <row r="1032" ht="12.75">
      <c r="M1032" s="45"/>
    </row>
    <row r="1033" ht="12.75">
      <c r="M1033" s="45"/>
    </row>
    <row r="1034" ht="12.75">
      <c r="M1034" s="45"/>
    </row>
    <row r="1035" ht="12.75">
      <c r="M1035" s="45"/>
    </row>
    <row r="1036" ht="12.75">
      <c r="M1036" s="45"/>
    </row>
    <row r="1037" ht="12.75">
      <c r="M1037" s="45"/>
    </row>
    <row r="1038" ht="12.75">
      <c r="M1038" s="45"/>
    </row>
    <row r="1039" ht="12.75">
      <c r="M1039" s="45"/>
    </row>
    <row r="1040" ht="12.75">
      <c r="M1040" s="45"/>
    </row>
    <row r="1041" ht="12.75">
      <c r="M1041" s="45"/>
    </row>
    <row r="1042" ht="12.75">
      <c r="M1042" s="45"/>
    </row>
    <row r="1043" ht="12.75">
      <c r="M1043" s="45"/>
    </row>
    <row r="1044" ht="12.75">
      <c r="M1044" s="45"/>
    </row>
    <row r="1045" ht="12.75">
      <c r="M1045" s="45"/>
    </row>
    <row r="1046" ht="12.75">
      <c r="M1046" s="45"/>
    </row>
    <row r="1047" ht="12.75">
      <c r="M1047" s="45"/>
    </row>
    <row r="1048" ht="12.75">
      <c r="M1048" s="45"/>
    </row>
    <row r="1049" ht="12.75">
      <c r="M1049" s="45"/>
    </row>
    <row r="1050" ht="12.75">
      <c r="M1050" s="45"/>
    </row>
    <row r="1051" ht="12.75">
      <c r="M1051" s="45"/>
    </row>
    <row r="1052" ht="12.75">
      <c r="M1052" s="45"/>
    </row>
    <row r="1053" ht="12.75">
      <c r="M1053" s="45"/>
    </row>
    <row r="1054" ht="12.75">
      <c r="M1054" s="45"/>
    </row>
    <row r="1055" ht="12.75">
      <c r="M1055" s="45"/>
    </row>
    <row r="1056" ht="12.75">
      <c r="M1056" s="45"/>
    </row>
    <row r="1057" ht="12.75">
      <c r="M1057" s="45"/>
    </row>
    <row r="1058" ht="12.75">
      <c r="M1058" s="45"/>
    </row>
    <row r="1059" ht="12.75">
      <c r="M1059" s="45"/>
    </row>
    <row r="1060" ht="12.75">
      <c r="M1060" s="45"/>
    </row>
    <row r="1061" ht="12.75">
      <c r="M1061" s="45"/>
    </row>
    <row r="1062" ht="12.75">
      <c r="M1062" s="45"/>
    </row>
    <row r="1063" ht="12.75">
      <c r="M1063" s="45"/>
    </row>
    <row r="1064" ht="12.75">
      <c r="M1064" s="45"/>
    </row>
    <row r="1065" ht="12.75">
      <c r="M1065" s="45"/>
    </row>
    <row r="1066" ht="12.75">
      <c r="M1066" s="45"/>
    </row>
    <row r="1067" ht="12.75">
      <c r="M1067" s="45"/>
    </row>
    <row r="1068" ht="12.75">
      <c r="M1068" s="45"/>
    </row>
    <row r="1069" ht="12.75">
      <c r="M1069" s="45"/>
    </row>
    <row r="1070" ht="12.75">
      <c r="M1070" s="45"/>
    </row>
    <row r="1071" ht="12.75">
      <c r="M1071" s="45"/>
    </row>
    <row r="1072" ht="12.75">
      <c r="M1072" s="45"/>
    </row>
    <row r="1073" ht="12.75">
      <c r="M1073" s="45"/>
    </row>
    <row r="1074" ht="12.75">
      <c r="M1074" s="45"/>
    </row>
    <row r="1075" ht="12.75">
      <c r="M1075" s="45"/>
    </row>
    <row r="1076" ht="12.75">
      <c r="M1076" s="45"/>
    </row>
    <row r="1077" ht="12.75">
      <c r="M1077" s="45"/>
    </row>
    <row r="1078" ht="12.75">
      <c r="M1078" s="45"/>
    </row>
    <row r="1079" ht="12.75">
      <c r="M1079" s="45"/>
    </row>
    <row r="1080" ht="12.75">
      <c r="M1080" s="45"/>
    </row>
    <row r="1081" ht="12.75">
      <c r="M1081" s="45"/>
    </row>
    <row r="1082" ht="12.75">
      <c r="M1082" s="45"/>
    </row>
    <row r="1083" ht="12.75">
      <c r="M1083" s="45"/>
    </row>
    <row r="1084" ht="12.75">
      <c r="M1084" s="45"/>
    </row>
    <row r="1085" ht="12.75">
      <c r="M1085" s="45"/>
    </row>
    <row r="1086" ht="12.75">
      <c r="M1086" s="45"/>
    </row>
    <row r="1087" ht="12.75">
      <c r="M1087" s="45"/>
    </row>
    <row r="1088" ht="12.75">
      <c r="M1088" s="45"/>
    </row>
    <row r="1089" ht="12.75">
      <c r="M1089" s="45"/>
    </row>
    <row r="1090" ht="12.75">
      <c r="M1090" s="45"/>
    </row>
    <row r="1091" ht="12.75">
      <c r="M1091" s="45"/>
    </row>
    <row r="1092" ht="12.75">
      <c r="M1092" s="45"/>
    </row>
    <row r="1093" ht="12.75">
      <c r="M1093" s="45"/>
    </row>
    <row r="1094" ht="12.75">
      <c r="M1094" s="45"/>
    </row>
    <row r="1095" ht="12.75">
      <c r="M1095" s="45"/>
    </row>
    <row r="1096" ht="12.75">
      <c r="M1096" s="45"/>
    </row>
    <row r="1097" ht="12.75">
      <c r="M1097" s="45"/>
    </row>
    <row r="1098" ht="12.75">
      <c r="M1098" s="45"/>
    </row>
    <row r="1099" ht="12.75">
      <c r="M1099" s="45"/>
    </row>
    <row r="1100" ht="12.75">
      <c r="M1100" s="45"/>
    </row>
    <row r="1101" ht="12.75">
      <c r="M1101" s="45"/>
    </row>
    <row r="1102" ht="12.75">
      <c r="M1102" s="45"/>
    </row>
    <row r="1103" ht="12.75">
      <c r="M1103" s="45"/>
    </row>
    <row r="1104" ht="12.75">
      <c r="M1104" s="45"/>
    </row>
    <row r="1105" ht="12.75">
      <c r="M1105" s="45"/>
    </row>
    <row r="1106" ht="12.75">
      <c r="M1106" s="45"/>
    </row>
    <row r="1107" ht="12.75">
      <c r="M1107" s="45"/>
    </row>
    <row r="1108" ht="12.75">
      <c r="M1108" s="45"/>
    </row>
    <row r="1109" ht="12.75">
      <c r="M1109" s="45"/>
    </row>
    <row r="1110" ht="12.75">
      <c r="M1110" s="45"/>
    </row>
    <row r="1111" ht="12.75">
      <c r="M1111" s="45"/>
    </row>
    <row r="1112" ht="12.75">
      <c r="M1112" s="45"/>
    </row>
    <row r="1113" ht="12.75">
      <c r="M1113" s="45"/>
    </row>
    <row r="1114" ht="12.75">
      <c r="M1114" s="45"/>
    </row>
    <row r="1115" ht="12.75">
      <c r="M1115" s="45"/>
    </row>
    <row r="1116" ht="12.75">
      <c r="M1116" s="45"/>
    </row>
    <row r="1117" ht="12.75">
      <c r="M1117" s="45"/>
    </row>
    <row r="1118" ht="12.75">
      <c r="M1118" s="45"/>
    </row>
    <row r="1119" ht="12.75">
      <c r="M1119" s="45"/>
    </row>
    <row r="1120" ht="12.75">
      <c r="M1120" s="45"/>
    </row>
    <row r="1121" ht="12.75">
      <c r="M1121" s="45"/>
    </row>
    <row r="1122" ht="12.75">
      <c r="M1122" s="45"/>
    </row>
    <row r="1123" ht="12.75">
      <c r="M1123" s="45"/>
    </row>
    <row r="1124" ht="12.75">
      <c r="M1124" s="45"/>
    </row>
    <row r="1125" ht="12.75">
      <c r="M1125" s="45"/>
    </row>
    <row r="1126" ht="12.75">
      <c r="M1126" s="45"/>
    </row>
    <row r="1127" ht="12.75">
      <c r="M1127" s="45"/>
    </row>
    <row r="1128" ht="12.75">
      <c r="M1128" s="45"/>
    </row>
    <row r="1129" ht="12.75">
      <c r="M1129" s="45"/>
    </row>
    <row r="1130" ht="12.75">
      <c r="M1130" s="45"/>
    </row>
    <row r="1131" ht="12.75">
      <c r="M1131" s="45"/>
    </row>
    <row r="1132" ht="12.75">
      <c r="M1132" s="45"/>
    </row>
    <row r="1133" ht="12.75">
      <c r="M1133" s="45"/>
    </row>
    <row r="1134" ht="12.75">
      <c r="M1134" s="45"/>
    </row>
    <row r="1135" ht="12.75">
      <c r="M1135" s="45"/>
    </row>
    <row r="1136" ht="12.75">
      <c r="M1136" s="45"/>
    </row>
    <row r="1137" ht="12.75">
      <c r="M1137" s="45"/>
    </row>
    <row r="1138" ht="12.75">
      <c r="M1138" s="45"/>
    </row>
    <row r="1139" ht="12.75">
      <c r="M1139" s="45"/>
    </row>
    <row r="1140" ht="12.75">
      <c r="M1140" s="45"/>
    </row>
    <row r="1141" ht="12.75">
      <c r="M1141" s="45"/>
    </row>
    <row r="1142" ht="12.75">
      <c r="M1142" s="45"/>
    </row>
    <row r="1143" ht="12.75">
      <c r="M1143" s="45"/>
    </row>
    <row r="1144" ht="12.75">
      <c r="M1144" s="45"/>
    </row>
    <row r="1145" ht="12.75">
      <c r="M1145" s="45"/>
    </row>
    <row r="1146" ht="12.75">
      <c r="M1146" s="45"/>
    </row>
    <row r="1147" ht="12.75">
      <c r="M1147" s="45"/>
    </row>
    <row r="1148" ht="12.75">
      <c r="M1148" s="45"/>
    </row>
    <row r="1149" ht="12.75">
      <c r="M1149" s="45"/>
    </row>
    <row r="1150" ht="12.75">
      <c r="M1150" s="45"/>
    </row>
    <row r="1151" ht="12.75">
      <c r="M1151" s="45"/>
    </row>
    <row r="1152" ht="12.75">
      <c r="M1152" s="45"/>
    </row>
    <row r="1153" ht="12.75">
      <c r="M1153" s="45"/>
    </row>
    <row r="1154" ht="12.75">
      <c r="M1154" s="45"/>
    </row>
    <row r="1155" ht="12.75">
      <c r="M1155" s="45"/>
    </row>
    <row r="1156" ht="12.75">
      <c r="M1156" s="45"/>
    </row>
    <row r="1157" ht="12.75">
      <c r="M1157" s="45"/>
    </row>
    <row r="1158" ht="12.75">
      <c r="M1158" s="45"/>
    </row>
    <row r="1159" ht="12.75">
      <c r="M1159" s="45"/>
    </row>
    <row r="1160" ht="12.75">
      <c r="M1160" s="45"/>
    </row>
    <row r="1161" ht="12.75">
      <c r="M1161" s="45"/>
    </row>
    <row r="1162" ht="12.75">
      <c r="M1162" s="45"/>
    </row>
    <row r="1163" ht="12.75">
      <c r="M1163" s="45"/>
    </row>
    <row r="1164" ht="12.75">
      <c r="M1164" s="45"/>
    </row>
    <row r="1165" ht="12.75">
      <c r="M1165" s="45"/>
    </row>
    <row r="1166" ht="12.75">
      <c r="M1166" s="45"/>
    </row>
    <row r="1167" ht="12.75">
      <c r="M1167" s="45"/>
    </row>
    <row r="1168" ht="12.75">
      <c r="M1168" s="45"/>
    </row>
    <row r="1169" ht="12.75">
      <c r="M1169" s="45"/>
    </row>
    <row r="1170" ht="12.75">
      <c r="M1170" s="45"/>
    </row>
    <row r="1171" ht="12.75">
      <c r="M1171" s="45"/>
    </row>
    <row r="1172" ht="12.75">
      <c r="M1172" s="45"/>
    </row>
    <row r="1173" ht="12.75">
      <c r="M1173" s="45"/>
    </row>
    <row r="1174" ht="12.75">
      <c r="M1174" s="45"/>
    </row>
    <row r="1175" ht="12.75">
      <c r="M1175" s="45"/>
    </row>
    <row r="1176" ht="12.75">
      <c r="M1176" s="45"/>
    </row>
    <row r="1177" ht="12.75">
      <c r="M1177" s="45"/>
    </row>
    <row r="1178" ht="12.75">
      <c r="M1178" s="45"/>
    </row>
    <row r="1179" ht="12.75">
      <c r="M1179" s="45"/>
    </row>
    <row r="1180" ht="12.75">
      <c r="M1180" s="45"/>
    </row>
    <row r="1181" ht="12.75">
      <c r="M1181" s="45"/>
    </row>
    <row r="1182" ht="12.75">
      <c r="M1182" s="45"/>
    </row>
    <row r="1183" ht="12.75">
      <c r="M1183" s="45"/>
    </row>
    <row r="1184" ht="12.75">
      <c r="M1184" s="45"/>
    </row>
    <row r="1185" ht="12.75">
      <c r="M1185" s="45"/>
    </row>
    <row r="1186" ht="12.75">
      <c r="M1186" s="45"/>
    </row>
    <row r="1187" ht="12.75">
      <c r="M1187" s="45"/>
    </row>
    <row r="1188" ht="12.75">
      <c r="M1188" s="45"/>
    </row>
    <row r="1189" ht="12.75">
      <c r="M1189" s="45"/>
    </row>
    <row r="1190" ht="12.75">
      <c r="M1190" s="45"/>
    </row>
    <row r="1191" ht="12.75">
      <c r="M1191" s="45"/>
    </row>
    <row r="1192" ht="12.75">
      <c r="M1192" s="45"/>
    </row>
    <row r="1193" ht="12.75">
      <c r="M1193" s="45"/>
    </row>
    <row r="1194" ht="12.75">
      <c r="M1194" s="45"/>
    </row>
    <row r="1195" ht="12.75">
      <c r="M1195" s="45"/>
    </row>
    <row r="1196" ht="12.75">
      <c r="M1196" s="45"/>
    </row>
    <row r="1197" ht="12.75">
      <c r="M1197" s="45"/>
    </row>
    <row r="1198" ht="12.75">
      <c r="M1198" s="45"/>
    </row>
    <row r="1199" ht="12.75">
      <c r="M1199" s="45"/>
    </row>
    <row r="1200" ht="12.75">
      <c r="M1200" s="45"/>
    </row>
    <row r="1201" ht="12.75">
      <c r="M1201" s="45"/>
    </row>
    <row r="1202" ht="12.75">
      <c r="M1202" s="45"/>
    </row>
    <row r="1203" ht="12.75">
      <c r="M1203" s="45"/>
    </row>
    <row r="1204" ht="12.75">
      <c r="M1204" s="45"/>
    </row>
    <row r="1205" ht="12.75">
      <c r="M1205" s="45"/>
    </row>
    <row r="1206" ht="12.75">
      <c r="M1206" s="45"/>
    </row>
    <row r="1207" ht="12.75">
      <c r="M1207" s="45"/>
    </row>
    <row r="1208" ht="12.75">
      <c r="M1208" s="45"/>
    </row>
    <row r="1209" ht="12.75">
      <c r="M1209" s="45"/>
    </row>
    <row r="1210" ht="12.75">
      <c r="M1210" s="45"/>
    </row>
    <row r="1211" ht="12.75">
      <c r="M1211" s="45"/>
    </row>
    <row r="1212" ht="12.75">
      <c r="M1212" s="45"/>
    </row>
    <row r="1213" ht="12.75">
      <c r="M1213" s="45"/>
    </row>
    <row r="1214" ht="12.75">
      <c r="M1214" s="45"/>
    </row>
    <row r="1215" ht="12.75">
      <c r="M1215" s="45"/>
    </row>
    <row r="1216" ht="12.75">
      <c r="M1216" s="45"/>
    </row>
    <row r="1217" ht="12.75">
      <c r="M1217" s="45"/>
    </row>
    <row r="1218" ht="12.75">
      <c r="M1218" s="45"/>
    </row>
    <row r="1219" ht="12.75">
      <c r="M1219" s="45"/>
    </row>
    <row r="1220" ht="12.75">
      <c r="M1220" s="45"/>
    </row>
    <row r="1221" ht="12.75">
      <c r="M1221" s="45"/>
    </row>
    <row r="1222" ht="12.75">
      <c r="M1222" s="45"/>
    </row>
    <row r="1223" ht="12.75">
      <c r="M1223" s="45"/>
    </row>
    <row r="1224" ht="12.75">
      <c r="M1224" s="45"/>
    </row>
    <row r="1225" ht="12.75">
      <c r="M1225" s="45"/>
    </row>
    <row r="1226" ht="12.75">
      <c r="M1226" s="45"/>
    </row>
    <row r="1227" ht="12.75">
      <c r="M1227" s="45"/>
    </row>
    <row r="1228" ht="12.75">
      <c r="M1228" s="45"/>
    </row>
    <row r="1229" ht="12.75">
      <c r="M1229" s="45"/>
    </row>
    <row r="1230" ht="12.75">
      <c r="M1230" s="45"/>
    </row>
    <row r="1231" ht="12.75">
      <c r="M1231" s="45"/>
    </row>
    <row r="1232" ht="12.75">
      <c r="M1232" s="45"/>
    </row>
    <row r="1233" ht="12.75">
      <c r="M1233" s="45"/>
    </row>
    <row r="1234" ht="12.75">
      <c r="M1234" s="45"/>
    </row>
    <row r="1235" ht="12.75">
      <c r="M1235" s="45"/>
    </row>
    <row r="1236" ht="12.75">
      <c r="M1236" s="45"/>
    </row>
    <row r="1237" ht="12.75">
      <c r="M1237" s="45"/>
    </row>
    <row r="1238" ht="12.75">
      <c r="M1238" s="45"/>
    </row>
    <row r="1239" ht="12.75">
      <c r="M1239" s="45"/>
    </row>
    <row r="1240" ht="12.75">
      <c r="M1240" s="45"/>
    </row>
    <row r="1241" ht="12.75">
      <c r="M1241" s="45"/>
    </row>
    <row r="1242" ht="12.75">
      <c r="M1242" s="45"/>
    </row>
    <row r="1243" ht="12.75">
      <c r="M1243" s="45"/>
    </row>
    <row r="1244" ht="12.75">
      <c r="M1244" s="45"/>
    </row>
    <row r="1245" ht="12.75">
      <c r="M1245" s="45"/>
    </row>
    <row r="1246" ht="12.75">
      <c r="M1246" s="45"/>
    </row>
    <row r="1247" ht="12.75">
      <c r="M1247" s="45"/>
    </row>
    <row r="1248" ht="12.75">
      <c r="M1248" s="45"/>
    </row>
    <row r="1249" ht="12.75">
      <c r="M1249" s="45"/>
    </row>
    <row r="1250" ht="12.75">
      <c r="M1250" s="45"/>
    </row>
    <row r="1251" ht="12.75">
      <c r="M1251" s="45"/>
    </row>
    <row r="1252" ht="12.75">
      <c r="M1252" s="45"/>
    </row>
    <row r="1253" ht="12.75">
      <c r="M1253" s="45"/>
    </row>
    <row r="1254" ht="12.75">
      <c r="M1254" s="45"/>
    </row>
    <row r="1255" ht="12.75">
      <c r="M1255" s="45"/>
    </row>
    <row r="1256" ht="12.75">
      <c r="M1256" s="45"/>
    </row>
    <row r="1257" ht="12.75">
      <c r="M1257" s="45"/>
    </row>
    <row r="1258" ht="12.75">
      <c r="M1258" s="45"/>
    </row>
    <row r="1259" ht="12.75">
      <c r="M1259" s="45"/>
    </row>
    <row r="1260" ht="12.75">
      <c r="M1260" s="45"/>
    </row>
    <row r="1261" ht="12.75">
      <c r="M1261" s="45"/>
    </row>
    <row r="1262" ht="12.75">
      <c r="M1262" s="45"/>
    </row>
    <row r="1263" ht="12.75">
      <c r="M1263" s="45"/>
    </row>
    <row r="1264" ht="12.75">
      <c r="M1264" s="45"/>
    </row>
    <row r="1265" ht="12.75">
      <c r="M1265" s="45"/>
    </row>
    <row r="1266" ht="12.75">
      <c r="M1266" s="45"/>
    </row>
    <row r="1267" ht="12.75">
      <c r="M1267" s="45"/>
    </row>
    <row r="1268" ht="12.75">
      <c r="M1268" s="45"/>
    </row>
    <row r="1269" ht="12.75">
      <c r="M1269" s="45"/>
    </row>
    <row r="1270" ht="12.75">
      <c r="M1270" s="45"/>
    </row>
    <row r="1271" ht="12.75">
      <c r="M1271" s="45"/>
    </row>
    <row r="1272" ht="12.75">
      <c r="M1272" s="45"/>
    </row>
    <row r="1273" ht="12.75">
      <c r="M1273" s="45"/>
    </row>
    <row r="1274" ht="12.75">
      <c r="M1274" s="45"/>
    </row>
    <row r="1275" ht="12.75">
      <c r="M1275" s="45"/>
    </row>
    <row r="1276" ht="12.75">
      <c r="M1276" s="45"/>
    </row>
    <row r="1277" ht="12.75">
      <c r="M1277" s="45"/>
    </row>
    <row r="1278" ht="12.75">
      <c r="M1278" s="45"/>
    </row>
    <row r="1279" ht="12.75">
      <c r="M1279" s="45"/>
    </row>
    <row r="1280" ht="12.75">
      <c r="M1280" s="45"/>
    </row>
    <row r="1281" ht="12.75">
      <c r="M1281" s="45"/>
    </row>
    <row r="1282" ht="12.75">
      <c r="M1282" s="45"/>
    </row>
    <row r="1283" ht="12.75">
      <c r="M1283" s="45"/>
    </row>
    <row r="1284" ht="12.75">
      <c r="M1284" s="45"/>
    </row>
    <row r="1285" ht="12.75">
      <c r="M1285" s="45"/>
    </row>
    <row r="1286" ht="12.75">
      <c r="M1286" s="45"/>
    </row>
    <row r="1287" ht="12.75">
      <c r="M1287" s="45"/>
    </row>
    <row r="1288" ht="12.75">
      <c r="M1288" s="45"/>
    </row>
    <row r="1289" ht="12.75">
      <c r="M1289" s="45"/>
    </row>
    <row r="1290" ht="12.75">
      <c r="M1290" s="45"/>
    </row>
    <row r="1291" ht="12.75">
      <c r="M1291" s="45"/>
    </row>
    <row r="1292" ht="12.75">
      <c r="M1292" s="45"/>
    </row>
    <row r="1293" ht="12.75">
      <c r="M1293" s="45"/>
    </row>
    <row r="1294" ht="12.75">
      <c r="M1294" s="45"/>
    </row>
    <row r="1295" ht="12.75">
      <c r="M1295" s="45"/>
    </row>
    <row r="1296" ht="12.75">
      <c r="M1296" s="45"/>
    </row>
    <row r="1297" ht="12.75">
      <c r="M1297" s="45"/>
    </row>
    <row r="1298" ht="12.75">
      <c r="M1298" s="45"/>
    </row>
    <row r="1299" ht="12.75">
      <c r="M1299" s="45"/>
    </row>
    <row r="1300" ht="12.75">
      <c r="M1300" s="45"/>
    </row>
    <row r="1301" ht="12.75">
      <c r="M1301" s="45"/>
    </row>
    <row r="1302" ht="12.75">
      <c r="M1302" s="45"/>
    </row>
    <row r="1303" ht="12.75">
      <c r="M1303" s="45"/>
    </row>
    <row r="1304" ht="12.75">
      <c r="M1304" s="45"/>
    </row>
    <row r="1305" ht="12.75">
      <c r="M1305" s="45"/>
    </row>
    <row r="1306" ht="12.75">
      <c r="M1306" s="45"/>
    </row>
    <row r="1307" ht="12.75">
      <c r="M1307" s="45"/>
    </row>
    <row r="1308" ht="12.75">
      <c r="M1308" s="45"/>
    </row>
    <row r="1309" ht="12.75">
      <c r="M1309" s="45"/>
    </row>
    <row r="1310" ht="12.75">
      <c r="M1310" s="45"/>
    </row>
    <row r="1311" ht="12.75">
      <c r="M1311" s="45"/>
    </row>
    <row r="1312" ht="12.75">
      <c r="M1312" s="45"/>
    </row>
    <row r="1313" ht="12.75">
      <c r="M1313" s="45"/>
    </row>
    <row r="1314" ht="12.75">
      <c r="M1314" s="45"/>
    </row>
    <row r="1315" ht="12.75">
      <c r="M1315" s="45"/>
    </row>
    <row r="1316" ht="12.75">
      <c r="M1316" s="45"/>
    </row>
    <row r="1317" ht="12.75">
      <c r="M1317" s="45"/>
    </row>
    <row r="1318" ht="12.75">
      <c r="M1318" s="45"/>
    </row>
    <row r="1319" ht="12.75">
      <c r="M1319" s="45"/>
    </row>
    <row r="1320" ht="12.75">
      <c r="M1320" s="45"/>
    </row>
    <row r="1321" ht="12.75">
      <c r="M1321" s="45"/>
    </row>
    <row r="1322" ht="12.75">
      <c r="M1322" s="45"/>
    </row>
    <row r="1323" ht="12.75">
      <c r="M1323" s="45"/>
    </row>
    <row r="1324" ht="12.75">
      <c r="M1324" s="45"/>
    </row>
    <row r="1325" ht="12.75">
      <c r="M1325" s="45"/>
    </row>
    <row r="1326" ht="12.75">
      <c r="M1326" s="45"/>
    </row>
    <row r="1327" ht="12.75">
      <c r="M1327" s="45"/>
    </row>
    <row r="1328" ht="12.75">
      <c r="M1328" s="45"/>
    </row>
    <row r="1329" ht="12.75">
      <c r="M1329" s="45"/>
    </row>
    <row r="1330" ht="12.75">
      <c r="M1330" s="45"/>
    </row>
    <row r="1331" ht="12.75">
      <c r="M1331" s="45"/>
    </row>
    <row r="1332" ht="12.75">
      <c r="M1332" s="45"/>
    </row>
    <row r="1333" ht="12.75">
      <c r="M1333" s="45"/>
    </row>
    <row r="1334" ht="12.75">
      <c r="M1334" s="45"/>
    </row>
    <row r="1335" ht="12.75">
      <c r="M1335" s="45"/>
    </row>
    <row r="1336" ht="12.75">
      <c r="M1336" s="45"/>
    </row>
    <row r="1337" ht="12.75">
      <c r="M1337" s="45"/>
    </row>
    <row r="1338" ht="12.75">
      <c r="M1338" s="45"/>
    </row>
    <row r="1339" ht="12.75">
      <c r="M1339" s="45"/>
    </row>
    <row r="1340" ht="12.75">
      <c r="M1340" s="45"/>
    </row>
    <row r="1341" ht="12.75">
      <c r="M1341" s="45"/>
    </row>
    <row r="1342" ht="12.75">
      <c r="M1342" s="45"/>
    </row>
    <row r="1343" ht="12.75">
      <c r="M1343" s="45"/>
    </row>
    <row r="1344" ht="12.75">
      <c r="M1344" s="45"/>
    </row>
    <row r="1345" ht="12.75">
      <c r="M1345" s="45"/>
    </row>
    <row r="1346" ht="12.75">
      <c r="M1346" s="45"/>
    </row>
    <row r="1347" ht="12.75">
      <c r="M1347" s="45"/>
    </row>
    <row r="1348" ht="12.75">
      <c r="M1348" s="45"/>
    </row>
    <row r="1349" ht="12.75">
      <c r="M1349" s="45"/>
    </row>
    <row r="1350" ht="12.75">
      <c r="M1350" s="45"/>
    </row>
    <row r="1351" ht="12.75">
      <c r="M1351" s="45"/>
    </row>
    <row r="1352" ht="12.75">
      <c r="M1352" s="45"/>
    </row>
    <row r="1353" ht="12.75">
      <c r="M1353" s="45"/>
    </row>
    <row r="1354" ht="12.75">
      <c r="M1354" s="45"/>
    </row>
    <row r="1355" ht="12.75">
      <c r="M1355" s="45"/>
    </row>
    <row r="1356" ht="12.75">
      <c r="M1356" s="45"/>
    </row>
    <row r="1357" ht="12.75">
      <c r="M1357" s="45"/>
    </row>
    <row r="1358" ht="12.75">
      <c r="M1358" s="45"/>
    </row>
    <row r="1359" ht="12.75">
      <c r="M1359" s="45"/>
    </row>
    <row r="1360" ht="12.75">
      <c r="M1360" s="45"/>
    </row>
    <row r="1361" ht="12.75">
      <c r="M1361" s="45"/>
    </row>
  </sheetData>
  <mergeCells count="1">
    <mergeCell ref="A2:G2"/>
  </mergeCells>
  <printOptions/>
  <pageMargins left="0.54" right="0.49" top="0.9448818897637796" bottom="0.66" header="0.5118110236220472" footer="0.5118110236220472"/>
  <pageSetup firstPageNumber="14" useFirstPageNumber="1" horizontalDpi="180" verticalDpi="180" orientation="portrait" paperSize="9" scale="85" r:id="rId1"/>
  <headerFooter alignWithMargins="0">
    <oddHeader>&amp;C&amp;14DESCRIZIONE VOCI PREVENTIVO ECONOMICO
&amp;"Arial,Grassetto"
</oddHeader>
    <oddFooter>&amp;C&amp;P</oddFooter>
  </headerFooter>
  <rowBreaks count="2" manualBreakCount="2">
    <brk id="54" max="6" man="1"/>
    <brk id="10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125"/>
  <sheetViews>
    <sheetView zoomScaleSheetLayoutView="75" workbookViewId="0" topLeftCell="A37">
      <selection activeCell="G65" sqref="G65"/>
    </sheetView>
  </sheetViews>
  <sheetFormatPr defaultColWidth="9.140625" defaultRowHeight="12.75"/>
  <cols>
    <col min="1" max="1" width="49.140625" style="4" customWidth="1"/>
    <col min="2" max="2" width="0.85546875" style="50" customWidth="1"/>
    <col min="3" max="3" width="15.00390625" style="50" customWidth="1"/>
    <col min="4" max="4" width="0.85546875" style="4" customWidth="1"/>
    <col min="5" max="5" width="15.00390625" style="0" customWidth="1"/>
    <col min="6" max="6" width="0.85546875" style="0" customWidth="1"/>
    <col min="7" max="7" width="15.00390625" style="0" customWidth="1"/>
    <col min="8" max="16384" width="9.140625" style="4" customWidth="1"/>
  </cols>
  <sheetData>
    <row r="1" ht="13.5" thickBot="1"/>
    <row r="2" spans="1:7" ht="13.5" thickBot="1">
      <c r="A2" s="123" t="s">
        <v>52</v>
      </c>
      <c r="B2" s="124"/>
      <c r="C2" s="124"/>
      <c r="D2" s="124"/>
      <c r="E2" s="124"/>
      <c r="F2" s="124"/>
      <c r="G2" s="125"/>
    </row>
    <row r="3" spans="2:6" ht="15.75" thickBot="1">
      <c r="B3" s="42"/>
      <c r="F3" s="60"/>
    </row>
    <row r="4" spans="1:7" ht="12.75">
      <c r="A4" s="66" t="s">
        <v>1</v>
      </c>
      <c r="B4" s="42"/>
      <c r="C4" s="66" t="s">
        <v>157</v>
      </c>
      <c r="D4" s="3"/>
      <c r="E4" s="66" t="s">
        <v>171</v>
      </c>
      <c r="F4" s="4"/>
      <c r="G4" s="66" t="s">
        <v>157</v>
      </c>
    </row>
    <row r="5" spans="1:7" ht="13.5" thickBot="1">
      <c r="A5" s="67"/>
      <c r="C5" s="67">
        <v>2007</v>
      </c>
      <c r="D5" s="109"/>
      <c r="E5" s="67">
        <v>2007</v>
      </c>
      <c r="F5" s="4"/>
      <c r="G5" s="67">
        <v>2008</v>
      </c>
    </row>
    <row r="6" spans="4:7" ht="13.5" thickBot="1">
      <c r="D6" s="35"/>
      <c r="E6" s="59"/>
      <c r="G6" s="59"/>
    </row>
    <row r="7" spans="1:7" ht="12.75">
      <c r="A7" s="73" t="s">
        <v>53</v>
      </c>
      <c r="C7" s="71"/>
      <c r="D7" s="85"/>
      <c r="E7" s="71"/>
      <c r="G7" s="71"/>
    </row>
    <row r="8" spans="1:7" ht="12.75">
      <c r="A8" s="74" t="s">
        <v>54</v>
      </c>
      <c r="B8" s="46"/>
      <c r="C8" s="69">
        <v>48000000</v>
      </c>
      <c r="D8" s="85"/>
      <c r="E8" s="69">
        <v>47900000</v>
      </c>
      <c r="G8" s="69">
        <v>49700000</v>
      </c>
    </row>
    <row r="9" spans="1:7" ht="12.75">
      <c r="A9" s="74" t="s">
        <v>55</v>
      </c>
      <c r="B9" s="46"/>
      <c r="C9" s="69">
        <v>33500000</v>
      </c>
      <c r="D9" s="85"/>
      <c r="E9" s="69">
        <v>33000000</v>
      </c>
      <c r="G9" s="69">
        <v>34500000</v>
      </c>
    </row>
    <row r="10" spans="1:7" ht="12.75">
      <c r="A10" s="74" t="s">
        <v>56</v>
      </c>
      <c r="B10" s="46"/>
      <c r="C10" s="69">
        <v>1920000</v>
      </c>
      <c r="D10" s="85"/>
      <c r="E10" s="69">
        <v>1920000</v>
      </c>
      <c r="G10" s="69">
        <v>1935000</v>
      </c>
    </row>
    <row r="11" spans="1:7" ht="12.75">
      <c r="A11" s="74" t="s">
        <v>57</v>
      </c>
      <c r="B11" s="46"/>
      <c r="C11" s="69">
        <v>2200000</v>
      </c>
      <c r="D11" s="85"/>
      <c r="E11" s="69">
        <v>1800000</v>
      </c>
      <c r="G11" s="69">
        <v>2000000</v>
      </c>
    </row>
    <row r="12" spans="1:7" ht="12.75">
      <c r="A12" s="74" t="s">
        <v>58</v>
      </c>
      <c r="B12" s="46"/>
      <c r="C12" s="69">
        <v>1200000</v>
      </c>
      <c r="D12" s="85"/>
      <c r="E12" s="69">
        <v>900000</v>
      </c>
      <c r="G12" s="69">
        <v>1000000</v>
      </c>
    </row>
    <row r="13" spans="1:7" ht="12.75">
      <c r="A13" s="74" t="s">
        <v>168</v>
      </c>
      <c r="B13" s="46"/>
      <c r="C13" s="69">
        <v>1600000</v>
      </c>
      <c r="D13" s="85"/>
      <c r="E13" s="69">
        <v>1600000</v>
      </c>
      <c r="G13" s="69">
        <v>1600000</v>
      </c>
    </row>
    <row r="14" spans="1:7" ht="12.75">
      <c r="A14" s="74" t="s">
        <v>169</v>
      </c>
      <c r="B14" s="46"/>
      <c r="C14" s="69">
        <v>250000</v>
      </c>
      <c r="D14" s="85"/>
      <c r="E14" s="69">
        <v>265000</v>
      </c>
      <c r="G14" s="69">
        <v>275000</v>
      </c>
    </row>
    <row r="15" spans="1:7" ht="12.75">
      <c r="A15" s="74" t="s">
        <v>134</v>
      </c>
      <c r="B15" s="46"/>
      <c r="C15" s="69">
        <v>200000</v>
      </c>
      <c r="D15" s="85"/>
      <c r="E15" s="69">
        <v>260000</v>
      </c>
      <c r="G15" s="69">
        <v>270000</v>
      </c>
    </row>
    <row r="16" spans="1:7" ht="12.75">
      <c r="A16" s="74" t="s">
        <v>135</v>
      </c>
      <c r="B16" s="46"/>
      <c r="C16" s="69">
        <v>800000</v>
      </c>
      <c r="D16" s="85"/>
      <c r="E16" s="69">
        <v>350000</v>
      </c>
      <c r="G16" s="69">
        <v>300000</v>
      </c>
    </row>
    <row r="17" spans="1:7" ht="12.75">
      <c r="A17" s="74" t="s">
        <v>165</v>
      </c>
      <c r="B17" s="46"/>
      <c r="C17" s="69">
        <v>150000</v>
      </c>
      <c r="D17" s="85"/>
      <c r="E17" s="69">
        <v>170000</v>
      </c>
      <c r="G17" s="69">
        <v>200000</v>
      </c>
    </row>
    <row r="18" spans="1:7" ht="12.75">
      <c r="A18" s="74" t="s">
        <v>136</v>
      </c>
      <c r="B18" s="46"/>
      <c r="C18" s="69">
        <v>50000</v>
      </c>
      <c r="D18" s="85"/>
      <c r="E18" s="69">
        <v>35000</v>
      </c>
      <c r="G18" s="69">
        <v>10000</v>
      </c>
    </row>
    <row r="19" spans="1:7" ht="12.75">
      <c r="A19" s="74" t="s">
        <v>166</v>
      </c>
      <c r="B19" s="46"/>
      <c r="C19" s="69">
        <v>0</v>
      </c>
      <c r="D19" s="85"/>
      <c r="E19" s="69">
        <v>0</v>
      </c>
      <c r="G19" s="69">
        <v>0</v>
      </c>
    </row>
    <row r="20" spans="1:7" ht="12.75">
      <c r="A20" s="74" t="s">
        <v>167</v>
      </c>
      <c r="B20" s="46"/>
      <c r="C20" s="69">
        <v>290000</v>
      </c>
      <c r="D20" s="85"/>
      <c r="E20" s="69">
        <v>190000</v>
      </c>
      <c r="G20" s="69">
        <v>200000</v>
      </c>
    </row>
    <row r="21" spans="1:7" ht="12.75">
      <c r="A21" s="74" t="s">
        <v>197</v>
      </c>
      <c r="B21" s="46"/>
      <c r="C21" s="69">
        <v>50000</v>
      </c>
      <c r="D21" s="86"/>
      <c r="E21" s="69">
        <v>400000</v>
      </c>
      <c r="F21" s="20"/>
      <c r="G21" s="69">
        <v>400000</v>
      </c>
    </row>
    <row r="22" spans="1:7" ht="12.75">
      <c r="A22" s="74" t="s">
        <v>173</v>
      </c>
      <c r="B22" s="46"/>
      <c r="C22" s="69">
        <v>0</v>
      </c>
      <c r="D22" s="86"/>
      <c r="E22" s="69">
        <v>10000</v>
      </c>
      <c r="F22" s="20"/>
      <c r="G22" s="69">
        <v>10000</v>
      </c>
    </row>
    <row r="23" spans="1:7" s="26" customFormat="1" ht="13.5" thickBot="1">
      <c r="A23" s="75" t="s">
        <v>172</v>
      </c>
      <c r="B23" s="44"/>
      <c r="C23" s="70">
        <f>SUM(C8:C22)</f>
        <v>90210000</v>
      </c>
      <c r="D23" s="87">
        <f>SUM(D8:D21)</f>
        <v>0</v>
      </c>
      <c r="E23" s="70">
        <f>SUM(E8:E22)</f>
        <v>88800000</v>
      </c>
      <c r="F23" s="44">
        <f>SUM(F8:F21)</f>
        <v>0</v>
      </c>
      <c r="G23" s="70">
        <f>SUM(G8:G22)</f>
        <v>92400000</v>
      </c>
    </row>
    <row r="24" spans="2:7" s="26" customFormat="1" ht="13.5" thickBot="1">
      <c r="B24" s="44"/>
      <c r="C24" s="44"/>
      <c r="D24" s="44"/>
      <c r="E24" s="44"/>
      <c r="F24" s="44"/>
      <c r="G24" s="44"/>
    </row>
    <row r="25" spans="1:12" ht="12.75">
      <c r="A25" s="73" t="s">
        <v>59</v>
      </c>
      <c r="B25" s="46"/>
      <c r="C25" s="78"/>
      <c r="D25" s="11"/>
      <c r="E25" s="78"/>
      <c r="G25" s="78"/>
      <c r="L25" s="84"/>
    </row>
    <row r="26" spans="1:7" s="31" customFormat="1" ht="12.75">
      <c r="A26" s="74" t="s">
        <v>60</v>
      </c>
      <c r="B26" s="47"/>
      <c r="C26" s="69">
        <v>4800000</v>
      </c>
      <c r="D26" s="11"/>
      <c r="E26" s="69">
        <v>4500000</v>
      </c>
      <c r="G26" s="69">
        <v>4800000</v>
      </c>
    </row>
    <row r="27" spans="1:7" s="31" customFormat="1" ht="12.75">
      <c r="A27" s="74" t="s">
        <v>61</v>
      </c>
      <c r="B27" s="47"/>
      <c r="C27" s="69">
        <v>221000</v>
      </c>
      <c r="D27" s="83"/>
      <c r="E27" s="69">
        <v>230000</v>
      </c>
      <c r="F27" s="54"/>
      <c r="G27" s="69">
        <v>230000</v>
      </c>
    </row>
    <row r="28" spans="1:7" ht="13.5" thickBot="1">
      <c r="A28" s="75" t="s">
        <v>172</v>
      </c>
      <c r="B28" s="44"/>
      <c r="C28" s="70">
        <f>SUM(C26:C27)</f>
        <v>5021000</v>
      </c>
      <c r="D28" s="44">
        <f>SUM(D26:D27)</f>
        <v>0</v>
      </c>
      <c r="E28" s="70">
        <f>SUM(E26:E27)</f>
        <v>4730000</v>
      </c>
      <c r="F28" s="44">
        <f>SUM(F26:F27)</f>
        <v>0</v>
      </c>
      <c r="G28" s="70">
        <f>SUM(G26:G27)</f>
        <v>5030000</v>
      </c>
    </row>
    <row r="29" spans="2:7" ht="13.5" thickBot="1">
      <c r="B29" s="44"/>
      <c r="C29" s="44"/>
      <c r="D29" s="44"/>
      <c r="E29" s="44"/>
      <c r="F29" s="44"/>
      <c r="G29" s="44"/>
    </row>
    <row r="30" spans="1:7" ht="12.75">
      <c r="A30" s="73" t="s">
        <v>62</v>
      </c>
      <c r="B30" s="46"/>
      <c r="C30" s="78"/>
      <c r="D30" s="11"/>
      <c r="E30" s="78"/>
      <c r="G30" s="78"/>
    </row>
    <row r="31" spans="1:7" ht="12.75">
      <c r="A31" s="74" t="s">
        <v>63</v>
      </c>
      <c r="B31" s="46"/>
      <c r="C31" s="69">
        <v>1000000</v>
      </c>
      <c r="D31" s="11"/>
      <c r="E31" s="69">
        <v>0</v>
      </c>
      <c r="F31" s="56"/>
      <c r="G31" s="69">
        <v>0</v>
      </c>
    </row>
    <row r="32" spans="1:7" ht="12.75">
      <c r="A32" s="74" t="s">
        <v>64</v>
      </c>
      <c r="B32" s="46"/>
      <c r="C32" s="69">
        <v>0</v>
      </c>
      <c r="D32" s="11"/>
      <c r="E32" s="69">
        <v>0</v>
      </c>
      <c r="G32" s="69">
        <v>0</v>
      </c>
    </row>
    <row r="33" spans="1:7" ht="12.75">
      <c r="A33" s="74" t="s">
        <v>107</v>
      </c>
      <c r="B33" s="46"/>
      <c r="C33" s="69">
        <v>320000</v>
      </c>
      <c r="D33" s="11"/>
      <c r="E33" s="69">
        <v>285000</v>
      </c>
      <c r="G33" s="69">
        <v>300000</v>
      </c>
    </row>
    <row r="34" spans="1:7" s="27" customFormat="1" ht="12.75">
      <c r="A34" s="74" t="s">
        <v>108</v>
      </c>
      <c r="B34" s="47"/>
      <c r="C34" s="69">
        <v>1000</v>
      </c>
      <c r="D34" s="11"/>
      <c r="E34" s="69">
        <v>500</v>
      </c>
      <c r="G34" s="69">
        <v>200</v>
      </c>
    </row>
    <row r="35" spans="1:7" s="31" customFormat="1" ht="12.75">
      <c r="A35" s="74" t="s">
        <v>174</v>
      </c>
      <c r="B35" s="47"/>
      <c r="C35" s="69">
        <v>8500000</v>
      </c>
      <c r="D35" s="11"/>
      <c r="E35" s="69">
        <v>9000000</v>
      </c>
      <c r="G35" s="69">
        <v>9000000</v>
      </c>
    </row>
    <row r="36" spans="1:7" ht="12.75">
      <c r="A36" s="74" t="s">
        <v>196</v>
      </c>
      <c r="B36" s="46"/>
      <c r="C36" s="69">
        <v>225000</v>
      </c>
      <c r="D36" s="11"/>
      <c r="E36" s="69">
        <v>225000</v>
      </c>
      <c r="G36" s="69">
        <v>225000</v>
      </c>
    </row>
    <row r="37" spans="1:7" ht="12.75">
      <c r="A37" s="74" t="s">
        <v>65</v>
      </c>
      <c r="B37" s="46"/>
      <c r="C37" s="69">
        <v>2000000</v>
      </c>
      <c r="D37" s="11"/>
      <c r="E37" s="69">
        <v>2150000</v>
      </c>
      <c r="G37" s="69">
        <v>1480000</v>
      </c>
    </row>
    <row r="38" spans="1:7" ht="12.75">
      <c r="A38" s="74" t="s">
        <v>133</v>
      </c>
      <c r="B38" s="46"/>
      <c r="C38" s="69">
        <v>17000</v>
      </c>
      <c r="D38" s="11"/>
      <c r="E38" s="69">
        <v>17000</v>
      </c>
      <c r="G38" s="69">
        <v>12000</v>
      </c>
    </row>
    <row r="39" spans="1:7" ht="12.75">
      <c r="A39" s="74" t="s">
        <v>66</v>
      </c>
      <c r="B39" s="46"/>
      <c r="C39" s="69">
        <v>550000</v>
      </c>
      <c r="D39" s="11"/>
      <c r="E39" s="69">
        <v>1200000</v>
      </c>
      <c r="G39" s="69">
        <v>1000000</v>
      </c>
    </row>
    <row r="40" spans="1:7" ht="12.75">
      <c r="A40" s="74" t="s">
        <v>67</v>
      </c>
      <c r="B40" s="46"/>
      <c r="C40" s="69">
        <v>100000</v>
      </c>
      <c r="D40" s="11"/>
      <c r="E40" s="69">
        <v>6500</v>
      </c>
      <c r="G40" s="69">
        <v>3500</v>
      </c>
    </row>
    <row r="41" spans="1:7" ht="12.75">
      <c r="A41" s="74" t="s">
        <v>139</v>
      </c>
      <c r="B41" s="46"/>
      <c r="C41" s="69">
        <v>6000</v>
      </c>
      <c r="D41" s="11"/>
      <c r="E41" s="69">
        <v>6000</v>
      </c>
      <c r="G41" s="69">
        <v>4300</v>
      </c>
    </row>
    <row r="42" spans="1:7" ht="12.75">
      <c r="A42" s="74" t="s">
        <v>69</v>
      </c>
      <c r="B42" s="46"/>
      <c r="C42" s="69">
        <v>24000</v>
      </c>
      <c r="D42" s="83"/>
      <c r="E42" s="69">
        <v>240000</v>
      </c>
      <c r="F42" s="20"/>
      <c r="G42" s="69">
        <v>210000</v>
      </c>
    </row>
    <row r="43" spans="1:7" ht="13.5" thickBot="1">
      <c r="A43" s="75" t="s">
        <v>172</v>
      </c>
      <c r="B43" s="44"/>
      <c r="C43" s="70">
        <f>SUM(C31:C42)</f>
        <v>12743000</v>
      </c>
      <c r="D43" s="44">
        <f>SUM(D31:D42)</f>
        <v>0</v>
      </c>
      <c r="E43" s="70">
        <f>SUM(E31:E42)</f>
        <v>13130000</v>
      </c>
      <c r="F43" s="44">
        <f>SUM(F31:F42)</f>
        <v>0</v>
      </c>
      <c r="G43" s="70">
        <f>SUM(G31:G42)</f>
        <v>12235000</v>
      </c>
    </row>
    <row r="44" spans="2:7" ht="13.5" thickBot="1">
      <c r="B44" s="44"/>
      <c r="C44" s="44"/>
      <c r="D44" s="44"/>
      <c r="E44" s="44"/>
      <c r="F44" s="44"/>
      <c r="G44" s="44"/>
    </row>
    <row r="45" spans="1:7" ht="12.75">
      <c r="A45" s="73" t="s">
        <v>137</v>
      </c>
      <c r="B45" s="8"/>
      <c r="C45" s="78"/>
      <c r="D45" s="11"/>
      <c r="E45" s="78"/>
      <c r="G45" s="78"/>
    </row>
    <row r="46" spans="1:7" ht="12.75">
      <c r="A46" s="74" t="s">
        <v>138</v>
      </c>
      <c r="B46" s="46"/>
      <c r="C46" s="69">
        <v>150000</v>
      </c>
      <c r="D46" s="83"/>
      <c r="E46" s="69">
        <v>80000</v>
      </c>
      <c r="F46" s="20"/>
      <c r="G46" s="69">
        <v>80000</v>
      </c>
    </row>
    <row r="47" spans="1:7" ht="13.5" thickBot="1">
      <c r="A47" s="75" t="s">
        <v>172</v>
      </c>
      <c r="B47" s="44"/>
      <c r="C47" s="70">
        <f>SUM(C46)</f>
        <v>150000</v>
      </c>
      <c r="D47" s="44">
        <f>SUM(D46)</f>
        <v>0</v>
      </c>
      <c r="E47" s="70">
        <f>SUM(E46)</f>
        <v>80000</v>
      </c>
      <c r="F47" s="44">
        <f>SUM(F46)</f>
        <v>0</v>
      </c>
      <c r="G47" s="70">
        <f>SUM(G46)</f>
        <v>80000</v>
      </c>
    </row>
    <row r="48" spans="2:7" ht="13.5" thickBot="1">
      <c r="B48" s="44"/>
      <c r="C48" s="44"/>
      <c r="D48" s="44"/>
      <c r="E48" s="44"/>
      <c r="F48" s="44"/>
      <c r="G48" s="44"/>
    </row>
    <row r="49" spans="1:7" ht="12.75">
      <c r="A49" s="73" t="s">
        <v>70</v>
      </c>
      <c r="B49" s="8"/>
      <c r="C49" s="78"/>
      <c r="D49" s="11"/>
      <c r="E49" s="78"/>
      <c r="G49" s="78"/>
    </row>
    <row r="50" spans="1:7" ht="12.75">
      <c r="A50" s="74" t="s">
        <v>71</v>
      </c>
      <c r="B50" s="46"/>
      <c r="C50" s="79">
        <v>0</v>
      </c>
      <c r="D50" s="11"/>
      <c r="E50" s="79">
        <v>150000</v>
      </c>
      <c r="G50" s="79">
        <v>400000</v>
      </c>
    </row>
    <row r="51" spans="1:7" ht="12.75">
      <c r="A51" s="74" t="s">
        <v>164</v>
      </c>
      <c r="B51" s="46"/>
      <c r="C51" s="79">
        <v>0</v>
      </c>
      <c r="D51" s="11"/>
      <c r="E51" s="79">
        <v>25000</v>
      </c>
      <c r="G51" s="79">
        <v>25000</v>
      </c>
    </row>
    <row r="52" spans="1:7" ht="12.75">
      <c r="A52" s="74" t="s">
        <v>98</v>
      </c>
      <c r="B52" s="46"/>
      <c r="C52" s="79">
        <v>0</v>
      </c>
      <c r="D52" s="83"/>
      <c r="E52" s="79">
        <v>3140000</v>
      </c>
      <c r="F52" s="20"/>
      <c r="G52" s="79">
        <v>0</v>
      </c>
    </row>
    <row r="53" spans="1:7" ht="13.5" thickBot="1">
      <c r="A53" s="75" t="s">
        <v>172</v>
      </c>
      <c r="B53" s="44"/>
      <c r="C53" s="70">
        <f>SUM(C50:C52)</f>
        <v>0</v>
      </c>
      <c r="D53" s="46">
        <f>SUM(D50:D52)</f>
        <v>0</v>
      </c>
      <c r="E53" s="70">
        <f>SUM(E50:E52)</f>
        <v>3315000</v>
      </c>
      <c r="F53" s="46">
        <f>SUM(F50:F52)</f>
        <v>0</v>
      </c>
      <c r="G53" s="70">
        <f>SUM(G50:G52)</f>
        <v>425000</v>
      </c>
    </row>
    <row r="54" spans="2:7" ht="13.5" thickBot="1">
      <c r="B54" s="44"/>
      <c r="C54" s="46"/>
      <c r="D54" s="46"/>
      <c r="E54" s="44"/>
      <c r="F54" s="46"/>
      <c r="G54" s="46"/>
    </row>
    <row r="55" spans="1:7" ht="12.75">
      <c r="A55" s="73" t="s">
        <v>47</v>
      </c>
      <c r="B55" s="8"/>
      <c r="C55" s="78"/>
      <c r="D55" s="11"/>
      <c r="E55" s="78"/>
      <c r="G55" s="78"/>
    </row>
    <row r="56" spans="1:7" ht="12.75">
      <c r="A56" s="74" t="s">
        <v>119</v>
      </c>
      <c r="B56" s="46"/>
      <c r="C56" s="79">
        <v>0</v>
      </c>
      <c r="D56" s="11"/>
      <c r="E56" s="79">
        <v>0</v>
      </c>
      <c r="G56" s="79">
        <v>0</v>
      </c>
    </row>
    <row r="57" spans="1:7" ht="12.75">
      <c r="A57" s="74" t="s">
        <v>109</v>
      </c>
      <c r="B57" s="46"/>
      <c r="C57" s="79">
        <v>0</v>
      </c>
      <c r="D57" s="83"/>
      <c r="E57" s="79">
        <v>0</v>
      </c>
      <c r="F57" s="20"/>
      <c r="G57" s="79">
        <v>0</v>
      </c>
    </row>
    <row r="58" spans="1:7" ht="13.5" thickBot="1">
      <c r="A58" s="75" t="s">
        <v>172</v>
      </c>
      <c r="B58" s="44"/>
      <c r="C58" s="88">
        <f>SUM(C56:C57)</f>
        <v>0</v>
      </c>
      <c r="D58" s="46">
        <f>SUM(D56:D57)</f>
        <v>0</v>
      </c>
      <c r="E58" s="88">
        <f>SUM(E56:E57)</f>
        <v>0</v>
      </c>
      <c r="F58" s="46">
        <f>SUM(F56:F57)</f>
        <v>0</v>
      </c>
      <c r="G58" s="88">
        <f>SUM(G56:G57)</f>
        <v>0</v>
      </c>
    </row>
    <row r="59" spans="1:7" ht="13.5" thickBot="1">
      <c r="A59" s="6"/>
      <c r="B59" s="44"/>
      <c r="C59" s="46"/>
      <c r="D59" s="46"/>
      <c r="E59" s="46"/>
      <c r="F59" s="46"/>
      <c r="G59" s="46"/>
    </row>
    <row r="60" spans="1:7" ht="12.75">
      <c r="A60" s="73" t="s">
        <v>72</v>
      </c>
      <c r="B60" s="8"/>
      <c r="C60" s="78"/>
      <c r="D60" s="11"/>
      <c r="E60" s="78"/>
      <c r="G60" s="78"/>
    </row>
    <row r="61" spans="1:7" s="26" customFormat="1" ht="12.75">
      <c r="A61" s="74" t="s">
        <v>187</v>
      </c>
      <c r="B61" s="43"/>
      <c r="C61" s="69">
        <v>190000</v>
      </c>
      <c r="D61" s="11"/>
      <c r="E61" s="69">
        <v>172000</v>
      </c>
      <c r="G61" s="69">
        <v>172000</v>
      </c>
    </row>
    <row r="62" spans="1:7" s="26" customFormat="1" ht="12.75">
      <c r="A62" s="74" t="s">
        <v>73</v>
      </c>
      <c r="B62" s="43"/>
      <c r="C62" s="69">
        <v>5000</v>
      </c>
      <c r="D62" s="11"/>
      <c r="E62" s="69">
        <v>5000</v>
      </c>
      <c r="G62" s="69">
        <v>5000</v>
      </c>
    </row>
    <row r="63" spans="1:7" s="26" customFormat="1" ht="12.75">
      <c r="A63" s="74" t="s">
        <v>99</v>
      </c>
      <c r="B63" s="43"/>
      <c r="C63" s="69">
        <v>18000</v>
      </c>
      <c r="D63" s="11"/>
      <c r="E63" s="69">
        <v>18000</v>
      </c>
      <c r="G63" s="69">
        <v>18000</v>
      </c>
    </row>
    <row r="64" spans="1:7" ht="12.75">
      <c r="A64" s="74" t="s">
        <v>110</v>
      </c>
      <c r="B64" s="43"/>
      <c r="C64" s="69">
        <v>260000</v>
      </c>
      <c r="D64" s="83"/>
      <c r="E64" s="69">
        <v>160000</v>
      </c>
      <c r="F64" s="20"/>
      <c r="G64" s="69">
        <v>160000</v>
      </c>
    </row>
    <row r="65" spans="1:7" ht="13.5" thickBot="1">
      <c r="A65" s="75" t="s">
        <v>172</v>
      </c>
      <c r="B65" s="44"/>
      <c r="C65" s="70">
        <f>SUM(C61:C64)</f>
        <v>473000</v>
      </c>
      <c r="D65" s="44">
        <f>SUM(D61:D64)</f>
        <v>0</v>
      </c>
      <c r="E65" s="70">
        <f>SUM(E61:E64)</f>
        <v>355000</v>
      </c>
      <c r="F65" s="44">
        <f>SUM(F61:F64)</f>
        <v>0</v>
      </c>
      <c r="G65" s="70">
        <f>SUM(G61:G64)</f>
        <v>355000</v>
      </c>
    </row>
    <row r="66" spans="1:7" ht="13.5" thickBot="1">
      <c r="A66"/>
      <c r="B66" s="44"/>
      <c r="C66" s="44"/>
      <c r="D66" s="44"/>
      <c r="E66" s="44"/>
      <c r="F66" s="44"/>
      <c r="G66" s="44"/>
    </row>
    <row r="67" spans="1:7" ht="13.5" thickBot="1">
      <c r="A67" s="81" t="s">
        <v>74</v>
      </c>
      <c r="B67" s="33" t="e">
        <f>SUM(B23+B28+B43+B47+B53+B58+B65+#REF!)</f>
        <v>#REF!</v>
      </c>
      <c r="C67" s="89">
        <f>SUM(+C58+C53+C47+C43+C28+C23+C65)</f>
        <v>108597000</v>
      </c>
      <c r="D67" s="33" t="e">
        <f>SUM(D23+D28+D43+D47+D53+D58+D65+#REF!)</f>
        <v>#REF!</v>
      </c>
      <c r="E67" s="89">
        <f>SUM(+E65+E58+E53+E47+E43+E28+E23)</f>
        <v>110410000</v>
      </c>
      <c r="F67" s="33" t="e">
        <f>SUM(F23+F28+F43+F47+F53+F58+F65+#REF!)</f>
        <v>#REF!</v>
      </c>
      <c r="G67" s="89">
        <f>SUM(+G58+G53+G47+G43+G28+G23+G65)</f>
        <v>110525000</v>
      </c>
    </row>
    <row r="68" spans="2:7" ht="12.75">
      <c r="B68" s="40"/>
      <c r="C68" s="48"/>
      <c r="D68" s="32"/>
      <c r="E68" s="11"/>
      <c r="G68" s="56"/>
    </row>
    <row r="69" spans="1:7" ht="12.75">
      <c r="A69" s="3"/>
      <c r="B69" s="40"/>
      <c r="C69" s="48"/>
      <c r="D69" s="32"/>
      <c r="E69" s="11"/>
      <c r="G69" s="56"/>
    </row>
    <row r="70" spans="2:7" ht="12.75">
      <c r="B70" s="40"/>
      <c r="C70" s="48"/>
      <c r="D70" s="32"/>
      <c r="E70" s="11"/>
      <c r="G70" s="56"/>
    </row>
    <row r="71" spans="2:7" ht="12.75">
      <c r="B71" s="40"/>
      <c r="C71" s="48"/>
      <c r="D71" s="32"/>
      <c r="E71" s="11"/>
      <c r="G71" s="11"/>
    </row>
    <row r="72" spans="2:7" ht="12.75">
      <c r="B72" s="40"/>
      <c r="C72" s="48"/>
      <c r="D72" s="32"/>
      <c r="E72" s="11"/>
      <c r="G72" s="11"/>
    </row>
    <row r="73" spans="2:7" ht="12.75">
      <c r="B73" s="51"/>
      <c r="C73" s="48"/>
      <c r="D73" s="32"/>
      <c r="E73" s="11"/>
      <c r="G73" s="11"/>
    </row>
    <row r="74" spans="2:7" ht="12.75">
      <c r="B74" s="51"/>
      <c r="C74" s="48"/>
      <c r="D74" s="32"/>
      <c r="E74" s="11"/>
      <c r="G74" s="11"/>
    </row>
    <row r="75" spans="2:7" ht="12.75">
      <c r="B75" s="40"/>
      <c r="C75" s="48"/>
      <c r="D75" s="32"/>
      <c r="E75" s="11"/>
      <c r="G75" s="11"/>
    </row>
    <row r="76" spans="2:7" ht="12.75">
      <c r="B76" s="40"/>
      <c r="C76" s="48"/>
      <c r="D76" s="32"/>
      <c r="E76" s="11"/>
      <c r="G76" s="11"/>
    </row>
    <row r="77" spans="2:5" ht="12.75">
      <c r="B77" s="40"/>
      <c r="C77" s="48"/>
      <c r="D77" s="32"/>
      <c r="E77" s="11"/>
    </row>
    <row r="78" spans="2:5" ht="12.75">
      <c r="B78" s="40"/>
      <c r="D78" s="32"/>
      <c r="E78" s="11"/>
    </row>
    <row r="79" spans="1:5" s="27" customFormat="1" ht="12.75">
      <c r="A79" s="4"/>
      <c r="B79" s="40"/>
      <c r="C79" s="51"/>
      <c r="D79" s="32"/>
      <c r="E79" s="52"/>
    </row>
    <row r="80" spans="1:5" s="27" customFormat="1" ht="12.75">
      <c r="A80" s="4"/>
      <c r="B80" s="40"/>
      <c r="C80" s="51"/>
      <c r="D80" s="32"/>
      <c r="E80" s="52"/>
    </row>
    <row r="81" spans="2:4" ht="12.75">
      <c r="B81" s="40"/>
      <c r="D81" s="35"/>
    </row>
    <row r="82" spans="2:4" ht="12.75">
      <c r="B82" s="40"/>
      <c r="D82" s="35"/>
    </row>
    <row r="83" spans="2:4" ht="12.75">
      <c r="B83" s="40"/>
      <c r="D83" s="35"/>
    </row>
    <row r="84" spans="2:4" ht="12.75">
      <c r="B84" s="40"/>
      <c r="D84" s="35"/>
    </row>
    <row r="85" spans="2:4" ht="12.75">
      <c r="B85" s="40"/>
      <c r="D85" s="35"/>
    </row>
    <row r="86" spans="2:4" ht="12.75">
      <c r="B86" s="40"/>
      <c r="D86" s="35"/>
    </row>
    <row r="87" spans="2:4" ht="12.75">
      <c r="B87" s="40"/>
      <c r="D87" s="35"/>
    </row>
    <row r="88" spans="2:4" ht="12.75">
      <c r="B88" s="40"/>
      <c r="D88" s="35"/>
    </row>
    <row r="89" spans="2:4" ht="12.75">
      <c r="B89" s="40"/>
      <c r="D89" s="35"/>
    </row>
    <row r="90" spans="2:4" ht="12.75">
      <c r="B90" s="40"/>
      <c r="D90" s="35"/>
    </row>
    <row r="91" spans="2:4" ht="12.75">
      <c r="B91" s="40"/>
      <c r="D91" s="35"/>
    </row>
    <row r="92" spans="2:4" ht="12.75">
      <c r="B92" s="40"/>
      <c r="D92" s="35"/>
    </row>
    <row r="93" spans="2:4" ht="12.75">
      <c r="B93" s="40"/>
      <c r="D93" s="35"/>
    </row>
    <row r="94" spans="2:4" ht="12.75">
      <c r="B94" s="40"/>
      <c r="D94" s="35"/>
    </row>
    <row r="95" spans="2:4" ht="12.75">
      <c r="B95" s="40"/>
      <c r="D95" s="35"/>
    </row>
    <row r="96" spans="2:4" ht="12.75">
      <c r="B96" s="40"/>
      <c r="D96" s="35"/>
    </row>
    <row r="97" spans="2:4" ht="12.75">
      <c r="B97" s="40"/>
      <c r="D97" s="35"/>
    </row>
    <row r="98" spans="2:4" ht="12.75">
      <c r="B98" s="40"/>
      <c r="D98" s="35"/>
    </row>
    <row r="99" spans="2:4" ht="12.75">
      <c r="B99" s="40"/>
      <c r="D99" s="35"/>
    </row>
    <row r="100" spans="2:4" ht="12.75">
      <c r="B100" s="40"/>
      <c r="D100" s="35"/>
    </row>
    <row r="101" ht="12.75">
      <c r="B101" s="40"/>
    </row>
    <row r="102" ht="12.75">
      <c r="B102" s="40"/>
    </row>
    <row r="103" ht="12.75">
      <c r="B103" s="40"/>
    </row>
    <row r="104" ht="12.75">
      <c r="B104" s="40"/>
    </row>
    <row r="105" ht="12.75">
      <c r="B105" s="40"/>
    </row>
    <row r="106" spans="1:2" ht="12.75">
      <c r="A106" s="1"/>
      <c r="B106" s="40"/>
    </row>
    <row r="107" ht="12.75">
      <c r="B107" s="40"/>
    </row>
    <row r="108" ht="12.75">
      <c r="B108" s="40"/>
    </row>
    <row r="109" ht="12.75">
      <c r="B109" s="40"/>
    </row>
    <row r="110" ht="12.75">
      <c r="B110" s="40"/>
    </row>
    <row r="111" ht="12.75">
      <c r="B111" s="40"/>
    </row>
    <row r="112" ht="12.75">
      <c r="B112" s="40"/>
    </row>
    <row r="113" ht="12.75">
      <c r="B113" s="40"/>
    </row>
    <row r="114" ht="12.75">
      <c r="B114" s="40"/>
    </row>
    <row r="115" spans="1:2" ht="12.75">
      <c r="A115" s="1"/>
      <c r="B115" s="40"/>
    </row>
    <row r="116" ht="12.75">
      <c r="B116" s="40"/>
    </row>
    <row r="117" ht="12.75">
      <c r="B117" s="40"/>
    </row>
    <row r="118" ht="12.75">
      <c r="B118" s="40"/>
    </row>
    <row r="119" ht="12.75">
      <c r="B119" s="40"/>
    </row>
    <row r="120" ht="12.75">
      <c r="A120" s="1"/>
    </row>
    <row r="123" ht="12.75">
      <c r="A123" s="6"/>
    </row>
    <row r="124" ht="12.75">
      <c r="A124" s="6"/>
    </row>
    <row r="125" ht="12.75">
      <c r="A125" s="6"/>
    </row>
  </sheetData>
  <mergeCells count="1">
    <mergeCell ref="A2:G2"/>
  </mergeCells>
  <printOptions/>
  <pageMargins left="0.5905511811023623" right="0.7874015748031497" top="0.984251968503937" bottom="0.984251968503937" header="0.4724409448818898" footer="0.5118110236220472"/>
  <pageSetup firstPageNumber="17" useFirstPageNumber="1" horizontalDpi="600" verticalDpi="600" orientation="portrait" paperSize="9" scale="85" r:id="rId1"/>
  <headerFooter alignWithMargins="0">
    <oddHeader>&amp;C&amp;14DESCRIZIONE VOCI PREVENTIVO ECONOMICO</oddHeader>
    <oddFooter>&amp;C&amp;P</oddFooter>
  </headerFooter>
  <rowBreaks count="2" manualBreakCount="2">
    <brk id="58" max="6" man="1"/>
    <brk id="7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6">
      <selection activeCell="I41" sqref="I41"/>
    </sheetView>
  </sheetViews>
  <sheetFormatPr defaultColWidth="9.140625" defaultRowHeight="12.75"/>
  <cols>
    <col min="1" max="1" width="2.28125" style="9" customWidth="1"/>
    <col min="2" max="2" width="36.421875" style="14" bestFit="1" customWidth="1"/>
    <col min="3" max="3" width="1.7109375" style="14" customWidth="1"/>
    <col min="4" max="4" width="18.7109375" style="37" customWidth="1"/>
    <col min="7" max="7" width="18.140625" style="10" customWidth="1"/>
    <col min="8" max="16384" width="9.140625" style="10" customWidth="1"/>
  </cols>
  <sheetData>
    <row r="1" spans="2:7" ht="15" thickBot="1">
      <c r="B1" s="126" t="s">
        <v>175</v>
      </c>
      <c r="C1" s="127"/>
      <c r="D1" s="128"/>
      <c r="G1" s="105">
        <v>16000000</v>
      </c>
    </row>
    <row r="2" ht="15" thickBot="1"/>
    <row r="3" spans="1:4" s="4" customFormat="1" ht="13.5" thickBot="1">
      <c r="A3" s="117"/>
      <c r="B3" s="126" t="s">
        <v>103</v>
      </c>
      <c r="C3" s="127"/>
      <c r="D3" s="128"/>
    </row>
    <row r="4" spans="1:4" s="4" customFormat="1" ht="13.5" thickBot="1">
      <c r="A4" s="117"/>
      <c r="B4" s="34"/>
      <c r="C4" s="34"/>
      <c r="D4" s="32"/>
    </row>
    <row r="5" spans="1:4" ht="14.25">
      <c r="A5" s="5"/>
      <c r="B5" s="107" t="s">
        <v>76</v>
      </c>
      <c r="C5" s="17"/>
      <c r="D5" s="107">
        <v>88800000</v>
      </c>
    </row>
    <row r="6" spans="1:4" ht="14.25">
      <c r="A6" s="5"/>
      <c r="B6" s="108" t="s">
        <v>78</v>
      </c>
      <c r="C6" s="17"/>
      <c r="D6" s="108">
        <v>4370000</v>
      </c>
    </row>
    <row r="7" spans="1:4" ht="14.25">
      <c r="A7" s="5"/>
      <c r="B7" s="108" t="s">
        <v>80</v>
      </c>
      <c r="C7" s="17"/>
      <c r="D7" s="108">
        <v>3100000</v>
      </c>
    </row>
    <row r="8" spans="1:4" ht="14.25">
      <c r="A8" s="5"/>
      <c r="B8" s="108" t="s">
        <v>138</v>
      </c>
      <c r="C8" s="17"/>
      <c r="D8" s="108">
        <v>80000</v>
      </c>
    </row>
    <row r="9" spans="1:7" ht="14.25">
      <c r="A9" s="5"/>
      <c r="B9" s="108" t="s">
        <v>82</v>
      </c>
      <c r="C9" s="21"/>
      <c r="D9" s="108">
        <v>0</v>
      </c>
      <c r="G9" s="4"/>
    </row>
    <row r="10" spans="1:4" ht="14.25">
      <c r="A10" s="7"/>
      <c r="B10" s="108" t="s">
        <v>86</v>
      </c>
      <c r="C10" s="17"/>
      <c r="D10" s="108">
        <v>350000</v>
      </c>
    </row>
    <row r="11" spans="1:4" ht="14.25">
      <c r="A11" s="7"/>
      <c r="B11" s="108" t="s">
        <v>176</v>
      </c>
      <c r="C11" s="17"/>
      <c r="D11" s="108">
        <v>13200000</v>
      </c>
    </row>
    <row r="12" spans="2:4" ht="15" thickBot="1">
      <c r="B12" s="106" t="s">
        <v>141</v>
      </c>
      <c r="C12" s="4"/>
      <c r="D12" s="121">
        <v>200000</v>
      </c>
    </row>
    <row r="13" spans="1:4" ht="15" thickBot="1">
      <c r="A13" s="5"/>
      <c r="B13" s="90"/>
      <c r="C13" s="15"/>
      <c r="D13" s="18"/>
    </row>
    <row r="14" spans="1:7" s="4" customFormat="1" ht="13.5" thickBot="1">
      <c r="A14" s="5"/>
      <c r="B14" s="118" t="s">
        <v>180</v>
      </c>
      <c r="C14" s="34"/>
      <c r="D14" s="105">
        <f>SUM(D5:D12)</f>
        <v>110100000</v>
      </c>
      <c r="G14" s="105">
        <f>SUM(D14)</f>
        <v>110100000</v>
      </c>
    </row>
    <row r="15" spans="1:4" s="4" customFormat="1" ht="12.75">
      <c r="A15" s="5"/>
      <c r="B15" s="15"/>
      <c r="C15" s="15"/>
      <c r="D15" s="18"/>
    </row>
    <row r="16" ht="15" thickBot="1"/>
    <row r="17" spans="2:4" ht="15" thickBot="1">
      <c r="B17" s="123" t="s">
        <v>102</v>
      </c>
      <c r="C17" s="124"/>
      <c r="D17" s="125"/>
    </row>
    <row r="18" spans="1:4" ht="15" thickBot="1">
      <c r="A18" s="5"/>
      <c r="B18" s="3"/>
      <c r="C18" s="3"/>
      <c r="D18" s="32"/>
    </row>
    <row r="19" spans="1:4" s="4" customFormat="1" ht="12.75">
      <c r="A19" s="5"/>
      <c r="B19" s="78" t="s">
        <v>75</v>
      </c>
      <c r="D19" s="122">
        <v>58500000</v>
      </c>
    </row>
    <row r="20" spans="1:4" s="4" customFormat="1" ht="12.75">
      <c r="A20" s="5"/>
      <c r="B20" s="74" t="s">
        <v>77</v>
      </c>
      <c r="D20" s="108">
        <v>1000000</v>
      </c>
    </row>
    <row r="21" spans="1:4" s="12" customFormat="1" ht="15">
      <c r="A21" s="13"/>
      <c r="B21" s="74" t="s">
        <v>79</v>
      </c>
      <c r="C21" s="4"/>
      <c r="D21" s="108">
        <v>600000</v>
      </c>
    </row>
    <row r="22" spans="1:4" s="12" customFormat="1" ht="13.5" customHeight="1">
      <c r="A22" s="13"/>
      <c r="B22" s="74" t="s">
        <v>81</v>
      </c>
      <c r="C22" s="4"/>
      <c r="D22" s="108">
        <v>4500000</v>
      </c>
    </row>
    <row r="23" spans="2:4" ht="13.5" customHeight="1">
      <c r="B23" s="74" t="s">
        <v>83</v>
      </c>
      <c r="C23" s="4"/>
      <c r="D23" s="108">
        <v>90000</v>
      </c>
    </row>
    <row r="24" spans="1:4" s="12" customFormat="1" ht="15">
      <c r="A24" s="13"/>
      <c r="B24" s="74" t="s">
        <v>85</v>
      </c>
      <c r="C24" s="4"/>
      <c r="D24" s="108">
        <v>310000</v>
      </c>
    </row>
    <row r="25" spans="2:4" ht="14.25">
      <c r="B25" s="74" t="s">
        <v>87</v>
      </c>
      <c r="C25" s="4"/>
      <c r="D25" s="108">
        <v>850000</v>
      </c>
    </row>
    <row r="26" spans="2:4" ht="14.25">
      <c r="B26" s="74" t="s">
        <v>88</v>
      </c>
      <c r="C26" s="4"/>
      <c r="D26" s="108">
        <v>170000</v>
      </c>
    </row>
    <row r="27" spans="2:4" ht="14.25">
      <c r="B27" s="74" t="s">
        <v>89</v>
      </c>
      <c r="C27" s="4"/>
      <c r="D27" s="108">
        <v>2450000</v>
      </c>
    </row>
    <row r="28" spans="2:4" ht="14.25">
      <c r="B28" s="74" t="s">
        <v>90</v>
      </c>
      <c r="C28" s="4"/>
      <c r="D28" s="108">
        <v>850000</v>
      </c>
    </row>
    <row r="29" spans="2:4" ht="14.25">
      <c r="B29" s="74" t="s">
        <v>91</v>
      </c>
      <c r="C29" s="4"/>
      <c r="D29" s="108">
        <v>1000000</v>
      </c>
    </row>
    <row r="30" spans="2:4" ht="14.25">
      <c r="B30" s="74" t="s">
        <v>93</v>
      </c>
      <c r="C30" s="4"/>
      <c r="D30" s="108">
        <v>0</v>
      </c>
    </row>
    <row r="31" spans="2:4" ht="14.25">
      <c r="B31" s="74" t="s">
        <v>94</v>
      </c>
      <c r="C31" s="4"/>
      <c r="D31" s="108">
        <v>360000</v>
      </c>
    </row>
    <row r="32" spans="2:4" ht="14.25">
      <c r="B32" s="74" t="s">
        <v>104</v>
      </c>
      <c r="C32" s="4"/>
      <c r="D32" s="108">
        <v>0</v>
      </c>
    </row>
    <row r="33" spans="2:4" ht="14.25">
      <c r="B33" s="74" t="s">
        <v>143</v>
      </c>
      <c r="C33" s="4"/>
      <c r="D33" s="108">
        <v>120000</v>
      </c>
    </row>
    <row r="34" spans="2:4" ht="14.25">
      <c r="B34" s="74" t="s">
        <v>177</v>
      </c>
      <c r="C34" s="4"/>
      <c r="D34" s="108">
        <v>50000</v>
      </c>
    </row>
    <row r="35" spans="2:4" ht="14.25">
      <c r="B35" s="74" t="s">
        <v>142</v>
      </c>
      <c r="C35" s="4"/>
      <c r="D35" s="108">
        <v>310000</v>
      </c>
    </row>
    <row r="36" spans="2:4" ht="14.25">
      <c r="B36" s="74" t="s">
        <v>178</v>
      </c>
      <c r="C36" s="4"/>
      <c r="D36" s="108">
        <v>900000</v>
      </c>
    </row>
    <row r="37" spans="2:4" ht="15" thickBot="1">
      <c r="B37" s="106" t="s">
        <v>179</v>
      </c>
      <c r="C37" s="4"/>
      <c r="D37" s="121">
        <v>40000</v>
      </c>
    </row>
    <row r="38" spans="2:4" ht="15" thickBot="1">
      <c r="B38" s="8"/>
      <c r="C38" s="4"/>
      <c r="D38" s="18"/>
    </row>
    <row r="39" spans="2:7" ht="15" thickBot="1">
      <c r="B39" s="81" t="s">
        <v>181</v>
      </c>
      <c r="C39" s="6"/>
      <c r="D39" s="105">
        <f>SUM(D19:D37)</f>
        <v>72100000</v>
      </c>
      <c r="G39" s="105">
        <f>SUM(D39)</f>
        <v>72100000</v>
      </c>
    </row>
    <row r="40" spans="2:4" ht="14.25">
      <c r="B40" s="4"/>
      <c r="C40" s="4"/>
      <c r="D40" s="18"/>
    </row>
    <row r="41" spans="2:4" ht="15" thickBot="1">
      <c r="B41" s="4"/>
      <c r="C41" s="4"/>
      <c r="D41" s="18"/>
    </row>
    <row r="42" spans="2:7" ht="15" thickBot="1">
      <c r="B42" s="81" t="s">
        <v>186</v>
      </c>
      <c r="C42" s="6"/>
      <c r="D42" s="120"/>
      <c r="G42" s="105">
        <f>SUM(G1+G14-G39)</f>
        <v>54000000</v>
      </c>
    </row>
    <row r="43" spans="2:4" ht="15" thickBot="1">
      <c r="B43" s="6"/>
      <c r="C43" s="6"/>
      <c r="D43" s="32"/>
    </row>
    <row r="44" spans="2:4" ht="15" thickBot="1">
      <c r="B44" s="115" t="s">
        <v>182</v>
      </c>
      <c r="C44" s="6"/>
      <c r="D44" s="32"/>
    </row>
    <row r="45" spans="2:7" ht="15" thickBot="1">
      <c r="B45" s="116" t="s">
        <v>183</v>
      </c>
      <c r="C45" s="6"/>
      <c r="D45"/>
      <c r="F45" s="10"/>
      <c r="G45" s="105">
        <v>34000000</v>
      </c>
    </row>
    <row r="46" spans="2:3" ht="15" thickBot="1">
      <c r="B46" s="6" t="s">
        <v>68</v>
      </c>
      <c r="C46" s="6"/>
    </row>
    <row r="47" spans="2:4" ht="15" thickBot="1">
      <c r="B47" s="115" t="s">
        <v>184</v>
      </c>
      <c r="C47" s="37"/>
      <c r="D47"/>
    </row>
    <row r="48" spans="2:7" ht="15" thickBot="1">
      <c r="B48" s="116" t="s">
        <v>185</v>
      </c>
      <c r="C48" s="37"/>
      <c r="D48"/>
      <c r="F48" s="10"/>
      <c r="G48" s="105">
        <f>SUM(G42-G45)</f>
        <v>20000000</v>
      </c>
    </row>
  </sheetData>
  <mergeCells count="3">
    <mergeCell ref="B17:D17"/>
    <mergeCell ref="B3:D3"/>
    <mergeCell ref="B1:D1"/>
  </mergeCells>
  <printOptions/>
  <pageMargins left="0.73" right="0" top="1.02" bottom="0.79" header="0.32" footer="0.5118110236220472"/>
  <pageSetup firstPageNumber="21" useFirstPageNumber="1" horizontalDpi="180" verticalDpi="180" orientation="portrait" paperSize="9" scale="85" r:id="rId1"/>
  <headerFooter alignWithMargins="0">
    <oddHeader>&amp;C&amp;"Arial,Grassetto"&amp;14 &amp;"Arial,Normale"BILANCIO PREVENTIVO 2008
PREVENTIVO DI CASSA&amp;"Arial,Grassetto"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brambilla</cp:lastModifiedBy>
  <cp:lastPrinted>2007-10-16T08:29:02Z</cp:lastPrinted>
  <dcterms:created xsi:type="dcterms:W3CDTF">1998-09-28T10:09:24Z</dcterms:created>
  <dcterms:modified xsi:type="dcterms:W3CDTF">2007-10-29T07:59:55Z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-281198954</vt:i4>
  </property>
  <property fmtid="{D5CDD505-2E9C-101B-9397-08002B2CF9AE}" pid="4" name="_EmailSubje">
    <vt:lpwstr/>
  </property>
  <property fmtid="{D5CDD505-2E9C-101B-9397-08002B2CF9AE}" pid="5" name="_AuthorEma">
    <vt:lpwstr>giovanna.brambilla@enpacl.it</vt:lpwstr>
  </property>
  <property fmtid="{D5CDD505-2E9C-101B-9397-08002B2CF9AE}" pid="6" name="_AuthorEmailDisplayNa">
    <vt:lpwstr>brambilla giovanna</vt:lpwstr>
  </property>
</Properties>
</file>